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autoCompressPictures="0"/>
  <mc:AlternateContent xmlns:mc="http://schemas.openxmlformats.org/markup-compatibility/2006">
    <mc:Choice Requires="x15">
      <x15ac:absPath xmlns:x15ac="http://schemas.microsoft.com/office/spreadsheetml/2010/11/ac" url="Z:\HAGDEILD_ADH\VEFSÍÐA ISAVIA\2020\"/>
    </mc:Choice>
  </mc:AlternateContent>
  <xr:revisionPtr revIDLastSave="0" documentId="13_ncr:1_{0508DF5A-5E60-4E18-A4D6-26959744E4A3}" xr6:coauthVersionLast="36" xr6:coauthVersionMax="37" xr10:uidLastSave="{00000000-0000-0000-0000-000000000000}"/>
  <bookViews>
    <workbookView xWindow="0" yWindow="0" windowWidth="25125" windowHeight="14235" xr2:uid="{00000000-000D-0000-FFFF-FFFF00000000}"/>
  </bookViews>
  <sheets>
    <sheet name="MAR 2020" sheetId="9" r:id="rId1"/>
  </sheets>
  <definedNames>
    <definedName name="_xlnm.Print_Area" localSheetId="0">'MAR 2020'!$A$1:$N$63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9" l="1"/>
  <c r="J10" i="9"/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<sst xmlns="http://schemas.openxmlformats.org/spreadsheetml/2006/main" count="30" uniqueCount="16">
  <si>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</si>
  <si>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</si>
  <si>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Keflavik</t>
  </si>
  <si>
    <t>Egilsstadir</t>
  </si>
  <si>
    <t>Other airports</t>
  </si>
  <si>
    <t>TOTAL</t>
  </si>
  <si>
    <t>Change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</si>
  <si>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</si>
  <si>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</si>
  <si>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</si>
  <si>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</si>
  <si>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To / From Iceland</t>
  </si>
  <si>
    <r>
      <t xml:space="preserve">PASSENGERS, </t>
    </r>
    <r>
      <rPr>
        <b/>
        <sz val="9"/>
        <color rgb="FF5F5F5F"/>
        <rFont val="Arial"/>
        <family val="2"/>
      </rPr>
      <t>all arrival and departing</t>
    </r>
  </si>
  <si>
    <r>
      <t>MOVEMENTS,</t>
    </r>
    <r>
      <rPr>
        <b/>
        <sz val="9"/>
        <color rgb="FF5F5F5F"/>
        <rFont val="Arial"/>
        <family val="2"/>
      </rPr>
      <t xml:space="preserve"> all departures and landings</t>
    </r>
  </si>
  <si>
    <r>
      <t xml:space="preserve">CARGO &amp; MAIL (ton's), </t>
    </r>
    <r>
      <rPr>
        <b/>
        <sz val="9"/>
        <color rgb="FF5F5F5F"/>
        <rFont val="Arial"/>
        <family val="2"/>
      </rPr>
      <t>all arrival and departing</t>
    </r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</si>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</sst>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9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705672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showGridLines="0" tabSelected="1" showWhiteSpace="0" topLeftCell="A19" zoomScale="115" zoomScaleNormal="115" zoomScalePageLayoutView="150" workbookViewId="0">
      <selection activeCell="Q67" sqref="Q67"/>
    </sheetView>
  </sheetViews>
  <sheetFormatPr defaultColWidth="8.42578125" defaultRowHeight="15" x14ac:dyDescent="0.25"/>
  <cols>
    <col min="1" max="2" width="1.7109375" style="2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42578125" style="2"/>
    <col min="16" max="16" width="11.7109375" style="2" bestFit="1" customWidth="1"/>
    <col min="17" max="16384" width="8.42578125" style="2"/>
  </cols>
  <sheetData>
    <row r="1" spans="1:18" ht="42.95" customHeight="1" x14ac:dyDescent="0.25">
      <c r="C1" s="40"/>
      <c r="D1" s="40"/>
      <c r="E1" s="40"/>
      <c r="F1" s="40"/>
      <c r="G1" s="40"/>
    </row>
    <row r="2" spans="1:18" ht="17.100000000000001" customHeight="1" x14ac:dyDescent="0.25">
      <c r="A2" s="3"/>
      <c r="B2" s="3"/>
      <c r="C2" s="39" t="s">
        <v>9</v>
      </c>
      <c r="D2" s="39"/>
      <c r="E2" s="39"/>
      <c r="F2" s="39"/>
      <c r="G2" s="39"/>
      <c r="H2" s="39"/>
      <c r="I2" s="39"/>
      <c r="J2" s="39"/>
      <c r="K2" s="7"/>
      <c r="L2" s="7"/>
      <c r="M2" s="8"/>
      <c r="N2" s="3"/>
      <c r="O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2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2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75" x14ac:dyDescent="0.25">
      <c r="A7" s="3"/>
      <c r="B7" s="3"/>
      <c r="C7" s="10"/>
      <c r="D7" s="41" t="s">
        <v>15</v>
      </c>
      <c r="E7" s="41"/>
      <c r="F7" s="41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25">
      <c r="A8" s="3"/>
      <c r="B8" s="3"/>
      <c r="C8" s="38" t="s">
        <v>12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2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25">
      <c r="A10" s="3"/>
      <c r="B10" s="3"/>
      <c r="C10" s="22"/>
      <c r="D10" s="25">
        <v>2020</v>
      </c>
      <c r="E10" s="25">
        <v>2019</v>
      </c>
      <c r="F10" s="25" t="s">
        <v>6</v>
      </c>
      <c r="G10" s="25"/>
      <c r="H10" s="25"/>
      <c r="I10" s="22"/>
      <c r="J10" s="25">
        <f>D10</f>
        <v>2020</v>
      </c>
      <c r="K10" s="25">
        <f>E10</f>
        <v>2019</v>
      </c>
      <c r="L10" s="25" t="s">
        <v>6</v>
      </c>
      <c r="M10" s="9"/>
      <c r="N10" s="3"/>
      <c r="O10" s="3"/>
    </row>
    <row r="11" spans="1:18" ht="3" customHeight="1" x14ac:dyDescent="0.2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25">
      <c r="A12" s="3"/>
      <c r="B12" s="3"/>
      <c r="C12" s="26" t="s">
        <v>2</v>
      </c>
      <c r="D12" s="27">
        <v>219162</v>
      </c>
      <c r="E12" s="27">
        <v>586873</v>
      </c>
      <c r="F12" s="28">
        <f>+D12/E12-1</f>
        <v>-0.62655974972438666</v>
      </c>
      <c r="G12" s="28"/>
      <c r="H12" s="28"/>
      <c r="I12" s="29"/>
      <c r="J12" s="27">
        <v>988171</v>
      </c>
      <c r="K12" s="27">
        <v>1630266</v>
      </c>
      <c r="L12" s="28">
        <f>+J12/K12-1</f>
        <v>-0.39385903895437924</v>
      </c>
      <c r="M12" s="15"/>
      <c r="N12" s="3"/>
      <c r="O12" s="3"/>
    </row>
    <row r="13" spans="1:18" ht="3" customHeight="1" x14ac:dyDescent="0.2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25">
      <c r="A14" s="3"/>
      <c r="B14" s="3"/>
      <c r="C14" s="30" t="s">
        <v>10</v>
      </c>
      <c r="D14" s="27">
        <v>13641</v>
      </c>
      <c r="E14" s="27">
        <v>27593</v>
      </c>
      <c r="F14" s="28">
        <f t="shared" ref="F14:F22" si="0">+D14/E14-1</f>
        <v>-0.50563548726126184</v>
      </c>
      <c r="G14" s="28"/>
      <c r="H14" s="28"/>
      <c r="I14" s="29"/>
      <c r="J14" s="27">
        <v>56084</v>
      </c>
      <c r="K14" s="27">
        <v>75883</v>
      </c>
      <c r="L14" s="28">
        <f t="shared" ref="L14:L22" si="1">+J14/K14-1</f>
        <v>-0.26091482940843136</v>
      </c>
      <c r="M14" s="15"/>
      <c r="N14" s="3"/>
      <c r="O14" s="3"/>
    </row>
    <row r="15" spans="1:18" ht="3" customHeight="1" x14ac:dyDescent="0.2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25">
      <c r="A16" s="3"/>
      <c r="B16" s="3"/>
      <c r="C16" s="30" t="s">
        <v>0</v>
      </c>
      <c r="D16" s="27">
        <v>8156</v>
      </c>
      <c r="E16" s="27">
        <v>16881</v>
      </c>
      <c r="F16" s="28">
        <f t="shared" si="0"/>
        <v>-0.51685326698655287</v>
      </c>
      <c r="G16" s="28"/>
      <c r="H16" s="28"/>
      <c r="I16" s="29"/>
      <c r="J16" s="27">
        <v>31996</v>
      </c>
      <c r="K16" s="27">
        <v>49516</v>
      </c>
      <c r="L16" s="28">
        <f t="shared" si="1"/>
        <v>-0.35382502625414003</v>
      </c>
      <c r="M16" s="15"/>
      <c r="N16" s="3"/>
      <c r="O16" s="3"/>
    </row>
    <row r="17" spans="1:15" ht="2.1" customHeight="1" x14ac:dyDescent="0.2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25">
      <c r="A18" s="3"/>
      <c r="B18" s="3"/>
      <c r="C18" s="30" t="s">
        <v>3</v>
      </c>
      <c r="D18" s="27">
        <v>3445</v>
      </c>
      <c r="E18" s="27">
        <v>6379</v>
      </c>
      <c r="F18" s="28">
        <f t="shared" si="0"/>
        <v>-0.45994670010973504</v>
      </c>
      <c r="G18" s="28"/>
      <c r="H18" s="28"/>
      <c r="I18" s="29"/>
      <c r="J18" s="27">
        <v>14649</v>
      </c>
      <c r="K18" s="27">
        <v>18441</v>
      </c>
      <c r="L18" s="28">
        <f t="shared" si="1"/>
        <v>-0.20562876199772251</v>
      </c>
      <c r="M18" s="15"/>
      <c r="N18" s="3"/>
      <c r="O18" s="3"/>
    </row>
    <row r="19" spans="1:15" ht="3" customHeight="1" x14ac:dyDescent="0.2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25">
      <c r="A20" s="3"/>
      <c r="B20" s="3"/>
      <c r="C20" s="30" t="s">
        <v>4</v>
      </c>
      <c r="D20" s="27">
        <v>2592</v>
      </c>
      <c r="E20" s="27">
        <v>6230</v>
      </c>
      <c r="F20" s="28">
        <f t="shared" si="0"/>
        <v>-0.58394863563402888</v>
      </c>
      <c r="G20" s="28"/>
      <c r="H20" s="28"/>
      <c r="I20" s="29"/>
      <c r="J20" s="27">
        <v>11060</v>
      </c>
      <c r="K20" s="27">
        <v>17867</v>
      </c>
      <c r="L20" s="28">
        <f t="shared" si="1"/>
        <v>-0.38098169810264737</v>
      </c>
      <c r="M20" s="15"/>
      <c r="N20" s="3"/>
      <c r="O20" s="3"/>
    </row>
    <row r="21" spans="1:15" ht="3" customHeight="1" x14ac:dyDescent="0.2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25">
      <c r="A22" s="3"/>
      <c r="B22" s="3"/>
      <c r="C22" s="32" t="s">
        <v>5</v>
      </c>
      <c r="D22" s="33">
        <f>SUM(D12:D20)</f>
        <v>246996</v>
      </c>
      <c r="E22" s="33">
        <f>SUM(E12:E20)</f>
        <v>643956</v>
      </c>
      <c r="F22" s="34">
        <f t="shared" si="0"/>
        <v>-0.6164396325214766</v>
      </c>
      <c r="G22" s="34"/>
      <c r="H22" s="34"/>
      <c r="I22" s="29"/>
      <c r="J22" s="33">
        <f>SUM(J12:J20)</f>
        <v>1101960</v>
      </c>
      <c r="K22" s="33">
        <f>SUM(K12:K20)</f>
        <v>1791973</v>
      </c>
      <c r="L22" s="34">
        <f t="shared" si="1"/>
        <v>-0.38505769897202691</v>
      </c>
      <c r="M22" s="18"/>
      <c r="N22" s="3"/>
      <c r="O22" s="3"/>
    </row>
    <row r="23" spans="1:15" ht="2.1" customHeight="1" x14ac:dyDescent="0.2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2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35" t="s">
        <v>13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2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25">
      <c r="A28" s="3"/>
      <c r="B28" s="3"/>
      <c r="C28" s="26" t="s">
        <v>2</v>
      </c>
      <c r="D28" s="27">
        <v>5344</v>
      </c>
      <c r="E28" s="27">
        <v>7340</v>
      </c>
      <c r="F28" s="28">
        <f>+D28/E28-1</f>
        <v>-0.27193460490463217</v>
      </c>
      <c r="G28" s="28"/>
      <c r="H28" s="28"/>
      <c r="I28" s="29"/>
      <c r="J28" s="27">
        <v>14214</v>
      </c>
      <c r="K28" s="27">
        <v>18582</v>
      </c>
      <c r="L28" s="28">
        <f>+J28/K28-1</f>
        <v>-0.23506619309008714</v>
      </c>
      <c r="M28" s="15"/>
      <c r="N28" s="3"/>
      <c r="O28" s="3"/>
    </row>
    <row r="29" spans="1:15" ht="3" customHeight="1" x14ac:dyDescent="0.2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25">
      <c r="A30" s="3"/>
      <c r="B30" s="3"/>
      <c r="C30" s="30" t="s">
        <v>10</v>
      </c>
      <c r="D30" s="27">
        <v>3793</v>
      </c>
      <c r="E30" s="27">
        <v>4493</v>
      </c>
      <c r="F30" s="28">
        <f t="shared" ref="F30:F38" si="2">+D30/E30-1</f>
        <v>-0.15579790785666592</v>
      </c>
      <c r="G30" s="28"/>
      <c r="H30" s="28"/>
      <c r="I30" s="29"/>
      <c r="J30" s="27">
        <v>9826</v>
      </c>
      <c r="K30" s="27">
        <v>12976</v>
      </c>
      <c r="L30" s="28">
        <f t="shared" ref="L30:L38" si="3">+J30/K30-1</f>
        <v>-0.24275585696670776</v>
      </c>
      <c r="M30" s="15"/>
      <c r="N30" s="3"/>
      <c r="O30" s="3"/>
    </row>
    <row r="31" spans="1:15" ht="3" customHeight="1" x14ac:dyDescent="0.2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25">
      <c r="A32" s="3"/>
      <c r="B32" s="3"/>
      <c r="C32" s="30" t="s">
        <v>0</v>
      </c>
      <c r="D32" s="27">
        <v>764</v>
      </c>
      <c r="E32" s="27">
        <v>884</v>
      </c>
      <c r="F32" s="28">
        <f t="shared" si="2"/>
        <v>-0.13574660633484159</v>
      </c>
      <c r="G32" s="28"/>
      <c r="H32" s="28"/>
      <c r="I32" s="29"/>
      <c r="J32" s="27">
        <v>1824</v>
      </c>
      <c r="K32" s="27">
        <v>2525</v>
      </c>
      <c r="L32" s="28">
        <f t="shared" si="3"/>
        <v>-0.27762376237623765</v>
      </c>
      <c r="M32" s="15"/>
      <c r="N32" s="3"/>
      <c r="O32" s="3"/>
    </row>
    <row r="33" spans="1:15" ht="3" customHeight="1" x14ac:dyDescent="0.2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25">
      <c r="A34" s="3"/>
      <c r="B34" s="3"/>
      <c r="C34" s="30" t="s">
        <v>3</v>
      </c>
      <c r="D34" s="27">
        <v>198</v>
      </c>
      <c r="E34" s="27">
        <v>228</v>
      </c>
      <c r="F34" s="28">
        <f t="shared" si="2"/>
        <v>-0.13157894736842102</v>
      </c>
      <c r="G34" s="28"/>
      <c r="H34" s="28"/>
      <c r="I34" s="29"/>
      <c r="J34" s="27">
        <v>552</v>
      </c>
      <c r="K34" s="27">
        <v>691</v>
      </c>
      <c r="L34" s="28">
        <f t="shared" si="3"/>
        <v>-0.20115774240231543</v>
      </c>
      <c r="M34" s="15"/>
      <c r="N34" s="3"/>
      <c r="O34" s="3"/>
    </row>
    <row r="35" spans="1:15" ht="3" customHeight="1" x14ac:dyDescent="0.2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25">
      <c r="A36" s="3"/>
      <c r="B36" s="3"/>
      <c r="C36" s="30" t="s">
        <v>4</v>
      </c>
      <c r="D36" s="27">
        <v>586</v>
      </c>
      <c r="E36" s="27">
        <v>748</v>
      </c>
      <c r="F36" s="28">
        <f t="shared" si="2"/>
        <v>-0.21657754010695185</v>
      </c>
      <c r="G36" s="28"/>
      <c r="H36" s="28"/>
      <c r="I36" s="29"/>
      <c r="J36" s="27">
        <v>1737</v>
      </c>
      <c r="K36" s="27">
        <v>2265</v>
      </c>
      <c r="L36" s="28">
        <f t="shared" si="3"/>
        <v>-0.23311258278145697</v>
      </c>
      <c r="M36" s="15"/>
      <c r="N36" s="3"/>
      <c r="O36" s="3"/>
    </row>
    <row r="37" spans="1:15" ht="3" customHeight="1" x14ac:dyDescent="0.2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25">
      <c r="A38" s="3"/>
      <c r="B38" s="3"/>
      <c r="C38" s="32" t="s">
        <v>5</v>
      </c>
      <c r="D38" s="33">
        <f>SUM(D28:D36)</f>
        <v>10685</v>
      </c>
      <c r="E38" s="33">
        <f>SUM(E28:E36)</f>
        <v>13693</v>
      </c>
      <c r="F38" s="34">
        <f t="shared" si="2"/>
        <v>-0.21967428613160012</v>
      </c>
      <c r="G38" s="34"/>
      <c r="H38" s="34"/>
      <c r="I38" s="29"/>
      <c r="J38" s="33">
        <f>SUM(J28:J36)</f>
        <v>28153</v>
      </c>
      <c r="K38" s="33">
        <f>SUM(K28:K36)</f>
        <v>37039</v>
      </c>
      <c r="L38" s="34">
        <f t="shared" si="3"/>
        <v>-0.23990928480790519</v>
      </c>
      <c r="M38" s="18"/>
      <c r="N38" s="3"/>
      <c r="O38" s="3"/>
    </row>
    <row r="39" spans="1:15" x14ac:dyDescent="0.2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2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25">
      <c r="A42" s="3"/>
      <c r="B42" s="3"/>
      <c r="C42" s="35" t="s">
        <v>14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25">
      <c r="A43" s="3"/>
      <c r="B43" s="3"/>
      <c r="C43" s="26" t="s">
        <v>2</v>
      </c>
      <c r="D43" s="27">
        <v>4002</v>
      </c>
      <c r="E43" s="27">
        <v>5263</v>
      </c>
      <c r="F43" s="28">
        <f>+D43/E43-1</f>
        <v>-0.23959718791563744</v>
      </c>
      <c r="G43" s="28"/>
      <c r="H43" s="28"/>
      <c r="I43" s="29"/>
      <c r="J43" s="27">
        <v>13127</v>
      </c>
      <c r="K43" s="27">
        <v>14531</v>
      </c>
      <c r="L43" s="28">
        <f>+J43/K43-1</f>
        <v>-9.6621017135778642E-2</v>
      </c>
      <c r="M43" s="15"/>
      <c r="N43" s="3"/>
      <c r="O43" s="3"/>
    </row>
    <row r="44" spans="1:15" ht="3" customHeight="1" x14ac:dyDescent="0.2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25">
      <c r="A45" s="3"/>
      <c r="B45" s="3"/>
      <c r="C45" s="30" t="s">
        <v>10</v>
      </c>
      <c r="D45" s="27">
        <v>42.2</v>
      </c>
      <c r="E45" s="27">
        <v>59.9</v>
      </c>
      <c r="F45" s="28">
        <f t="shared" ref="F45:F53" si="4">+D45/E45-1</f>
        <v>-0.29549248747913182</v>
      </c>
      <c r="G45" s="28"/>
      <c r="H45" s="28"/>
      <c r="I45" s="29"/>
      <c r="J45" s="27">
        <v>129.69999999999999</v>
      </c>
      <c r="K45" s="27">
        <v>153.80000000000001</v>
      </c>
      <c r="L45" s="28">
        <f t="shared" ref="L45:L53" si="5">+J45/K45-1</f>
        <v>-0.15669700910273099</v>
      </c>
      <c r="M45" s="15"/>
      <c r="N45" s="3"/>
      <c r="O45" s="3"/>
    </row>
    <row r="46" spans="1:15" ht="3" customHeight="1" x14ac:dyDescent="0.25">
      <c r="A46" s="3"/>
      <c r="B46" s="3"/>
      <c r="C46" s="30"/>
      <c r="D46" s="27"/>
      <c r="E46" s="27"/>
      <c r="F46" s="28"/>
      <c r="G46" s="28"/>
      <c r="H46" s="28"/>
      <c r="I46" s="29"/>
      <c r="J46" s="27"/>
      <c r="K46" s="27"/>
      <c r="L46" s="28"/>
      <c r="M46" s="15"/>
      <c r="N46" s="3"/>
      <c r="O46" s="3"/>
    </row>
    <row r="47" spans="1:15" x14ac:dyDescent="0.25">
      <c r="A47" s="3"/>
      <c r="B47" s="3"/>
      <c r="C47" s="30" t="s">
        <v>0</v>
      </c>
      <c r="D47" s="27">
        <v>18.5</v>
      </c>
      <c r="E47" s="27">
        <v>19.100000000000001</v>
      </c>
      <c r="F47" s="28">
        <f t="shared" si="4"/>
        <v>-3.1413612565445059E-2</v>
      </c>
      <c r="G47" s="28"/>
      <c r="H47" s="28"/>
      <c r="I47" s="29"/>
      <c r="J47" s="27">
        <v>59.9</v>
      </c>
      <c r="K47" s="27">
        <v>57.2</v>
      </c>
      <c r="L47" s="28">
        <f t="shared" si="5"/>
        <v>4.7202797202797075E-2</v>
      </c>
      <c r="M47" s="15"/>
      <c r="N47" s="3"/>
      <c r="O47" s="3"/>
    </row>
    <row r="48" spans="1:15" ht="3" customHeight="1" x14ac:dyDescent="0.25">
      <c r="A48" s="3"/>
      <c r="B48" s="3"/>
      <c r="C48" s="30"/>
      <c r="D48" s="27"/>
      <c r="E48" s="27"/>
      <c r="F48" s="28"/>
      <c r="G48" s="28"/>
      <c r="H48" s="28"/>
      <c r="I48" s="29"/>
      <c r="J48" s="27"/>
      <c r="K48" s="27"/>
      <c r="L48" s="28"/>
      <c r="M48" s="15"/>
      <c r="N48" s="3"/>
      <c r="O48" s="3"/>
    </row>
    <row r="49" spans="1:17" x14ac:dyDescent="0.25">
      <c r="A49" s="3"/>
      <c r="B49" s="3"/>
      <c r="C49" s="30" t="s">
        <v>3</v>
      </c>
      <c r="D49" s="27">
        <v>7.5</v>
      </c>
      <c r="E49" s="27">
        <v>9</v>
      </c>
      <c r="F49" s="28">
        <f t="shared" si="4"/>
        <v>-0.16666666666666663</v>
      </c>
      <c r="G49" s="28"/>
      <c r="H49" s="28"/>
      <c r="I49" s="29"/>
      <c r="J49" s="27">
        <v>22.9</v>
      </c>
      <c r="K49" s="27">
        <v>26.8</v>
      </c>
      <c r="L49" s="28">
        <f t="shared" si="5"/>
        <v>-0.14552238805970152</v>
      </c>
      <c r="M49" s="15"/>
      <c r="N49" s="3"/>
      <c r="O49" s="3"/>
    </row>
    <row r="50" spans="1:17" ht="3" customHeight="1" x14ac:dyDescent="0.25">
      <c r="A50" s="3"/>
      <c r="B50" s="3"/>
      <c r="C50" s="30"/>
      <c r="D50" s="27"/>
      <c r="E50" s="27"/>
      <c r="F50" s="28"/>
      <c r="G50" s="28"/>
      <c r="H50" s="28"/>
      <c r="I50" s="29"/>
      <c r="J50" s="27"/>
      <c r="K50" s="27"/>
      <c r="L50" s="28"/>
      <c r="M50" s="15"/>
      <c r="N50" s="3"/>
      <c r="O50" s="3"/>
    </row>
    <row r="51" spans="1:17" x14ac:dyDescent="0.25">
      <c r="A51" s="3"/>
      <c r="B51" s="3"/>
      <c r="C51" s="30" t="s">
        <v>4</v>
      </c>
      <c r="D51" s="27">
        <v>11.8</v>
      </c>
      <c r="E51" s="27">
        <v>20.7</v>
      </c>
      <c r="F51" s="28">
        <f t="shared" si="4"/>
        <v>-0.42995169082125595</v>
      </c>
      <c r="G51" s="28"/>
      <c r="H51" s="28"/>
      <c r="I51" s="29"/>
      <c r="J51" s="27">
        <v>36.6</v>
      </c>
      <c r="K51" s="27">
        <v>49</v>
      </c>
      <c r="L51" s="28">
        <f t="shared" si="5"/>
        <v>-0.25306122448979584</v>
      </c>
      <c r="M51" s="15"/>
      <c r="N51" s="3"/>
      <c r="O51" s="3"/>
    </row>
    <row r="52" spans="1:17" ht="3" customHeight="1" x14ac:dyDescent="0.25">
      <c r="A52" s="3"/>
      <c r="B52" s="3"/>
      <c r="C52" s="31"/>
      <c r="D52" s="27">
        <v>49</v>
      </c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25">
      <c r="A53" s="3"/>
      <c r="B53" s="3"/>
      <c r="C53" s="32" t="s">
        <v>5</v>
      </c>
      <c r="D53" s="33">
        <f>SUM(D43:D51)</f>
        <v>4082</v>
      </c>
      <c r="E53" s="33">
        <f>SUM(E43:E51)</f>
        <v>5371.7</v>
      </c>
      <c r="F53" s="34">
        <f t="shared" si="4"/>
        <v>-0.24009159111640632</v>
      </c>
      <c r="G53" s="34"/>
      <c r="H53" s="34"/>
      <c r="I53" s="29"/>
      <c r="J53" s="33">
        <f>SUM(J43:J51)</f>
        <v>13376.1</v>
      </c>
      <c r="K53" s="33">
        <f>SUM(K43:K51)</f>
        <v>14817.8</v>
      </c>
      <c r="L53" s="34">
        <f t="shared" si="5"/>
        <v>-9.7295145028276742E-2</v>
      </c>
      <c r="M53" s="18"/>
      <c r="N53" s="3"/>
      <c r="O53" s="3"/>
    </row>
    <row r="54" spans="1:17" x14ac:dyDescent="0.2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2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25">
      <c r="A56" s="3"/>
      <c r="B56" s="3"/>
      <c r="C56" s="35" t="s">
        <v>7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2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25">
      <c r="A58" s="3"/>
      <c r="B58" s="3"/>
      <c r="C58" s="37" t="s">
        <v>8</v>
      </c>
      <c r="D58" s="27">
        <v>6839</v>
      </c>
      <c r="E58" s="27">
        <v>9262</v>
      </c>
      <c r="F58" s="28">
        <f>+D58/E58-1</f>
        <v>-0.26160656445692076</v>
      </c>
      <c r="G58" s="28"/>
      <c r="H58" s="28"/>
      <c r="I58" s="29"/>
      <c r="J58" s="27">
        <v>25921</v>
      </c>
      <c r="K58" s="27">
        <v>25843</v>
      </c>
      <c r="L58" s="28">
        <f>+J58/K58-1</f>
        <v>3.0182254382231655E-3</v>
      </c>
      <c r="M58" s="15"/>
      <c r="N58" s="3"/>
      <c r="O58" s="3"/>
    </row>
    <row r="59" spans="1:17" ht="3" customHeight="1" x14ac:dyDescent="0.2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25">
      <c r="A60" s="3"/>
      <c r="B60" s="3"/>
      <c r="C60" s="37" t="s">
        <v>11</v>
      </c>
      <c r="D60" s="27">
        <v>2495</v>
      </c>
      <c r="E60" s="27">
        <v>4491</v>
      </c>
      <c r="F60" s="28">
        <f t="shared" ref="F60:F62" si="6">+D60/E60-1</f>
        <v>-0.44444444444444442</v>
      </c>
      <c r="G60" s="28"/>
      <c r="H60" s="28"/>
      <c r="I60" s="29"/>
      <c r="J60" s="27">
        <v>8742</v>
      </c>
      <c r="K60" s="27">
        <v>12665</v>
      </c>
      <c r="L60" s="28">
        <f t="shared" ref="L60:L62" si="7">+J60/K60-1</f>
        <v>-0.30975128306356103</v>
      </c>
      <c r="M60" s="15"/>
      <c r="N60" s="3"/>
      <c r="O60" s="3"/>
    </row>
    <row r="61" spans="1:17" ht="3" customHeight="1" x14ac:dyDescent="0.2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25">
      <c r="A62" s="3"/>
      <c r="B62" s="3"/>
      <c r="C62" s="32" t="s">
        <v>5</v>
      </c>
      <c r="D62" s="33">
        <f>SUM(D58:D60)</f>
        <v>9334</v>
      </c>
      <c r="E62" s="33">
        <f>SUM(E58:E60)</f>
        <v>13753</v>
      </c>
      <c r="F62" s="34">
        <f t="shared" si="6"/>
        <v>-0.32131171380789647</v>
      </c>
      <c r="G62" s="34"/>
      <c r="H62" s="34"/>
      <c r="I62" s="29"/>
      <c r="J62" s="33">
        <f>SUM(J58:J60)</f>
        <v>34663</v>
      </c>
      <c r="K62" s="33">
        <f>SUM(K58:K60)</f>
        <v>38508</v>
      </c>
      <c r="L62" s="34">
        <f t="shared" si="7"/>
        <v>-9.9849381946608529E-2</v>
      </c>
      <c r="M62" s="18"/>
      <c r="N62" s="3"/>
      <c r="O62" s="3"/>
    </row>
    <row r="63" spans="1:17" x14ac:dyDescent="0.2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 2020</vt:lpstr>
      <vt:lpstr>'MAR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2019-03-13T10:51:03Z</cp:lastPrinted>
  <dcterms:created xsi:type="dcterms:W3CDTF">2012-09-06T08:36:43Z</dcterms:created>
  <dcterms:modified xsi:type="dcterms:W3CDTF">2020-04-15T20:47:46Z</dcterms:modified>
</cp:coreProperties>
</file>