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OneDrive - Isavia\Z Drif\HAGDEILD_ADH\VEFSÍÐA ISAVIA\2021\"/>
    </mc:Choice>
  </mc:AlternateContent>
  <xr:revisionPtr revIDLastSave="87" documentId="8_{AD206B2A-04CE-4C10-8179-BC14E7C6789E}" xr6:coauthVersionLast="37" xr6:coauthVersionMax="37" xr10:uidLastSave="{8D4B29FA-BF3E-4AE7-8F60-B481832C450F}"/>
  <bookViews>
    <workbookView xWindow="0" yWindow="0" windowWidth="25125" windowHeight="14235" xr2:uid="{00000000-000D-0000-FFFF-FFFF00000000}"/>
  </bookViews>
  <sheets>
    <sheet name="MAR 2021" sheetId="9" r:id="rId1"/>
  </sheets>
  <definedNames>
    <definedName name="_xlnm.Print_Area" localSheetId="0">'MAR 2021'!$A$1:$N$63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<sst xmlns="http://schemas.openxmlformats.org/spreadsheetml/2006/main" count="30" uniqueCount="16">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</sst>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5" zoomScale="115" zoomScaleNormal="115" zoomScalePageLayoutView="150" workbookViewId="0">
      <selection activeCell="T55" sqref="T55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f>D10</f>
        <v>2021</v>
      </c>
      <c r="K10" s="25">
        <f>E10</f>
        <v>2020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16622</v>
      </c>
      <c r="E12" s="27">
        <v>219162</v>
      </c>
      <c r="F12" s="28">
        <f>+D12/E12-1</f>
        <v>-0.92415655998758905</v>
      </c>
      <c r="G12" s="28"/>
      <c r="H12" s="28"/>
      <c r="I12" s="29"/>
      <c r="J12" s="27">
        <v>50584</v>
      </c>
      <c r="K12" s="27">
        <v>988171</v>
      </c>
      <c r="L12" s="28">
        <f>+J12/K12-1</f>
        <v>-0.94881047915795946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20506</v>
      </c>
      <c r="E14" s="27">
        <v>13839</v>
      </c>
      <c r="F14" s="28">
        <f t="shared" ref="F14:F22" si="0">+D14/E14-1</f>
        <v>0.48175446202760308</v>
      </c>
      <c r="G14" s="28"/>
      <c r="H14" s="28"/>
      <c r="I14" s="29"/>
      <c r="J14" s="27">
        <v>50869</v>
      </c>
      <c r="K14" s="27">
        <v>56592</v>
      </c>
      <c r="L14" s="28">
        <f t="shared" ref="L14:L22" si="1">+J14/K14-1</f>
        <v>-0.10112736782584109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10153</v>
      </c>
      <c r="E16" s="27">
        <v>8096</v>
      </c>
      <c r="F16" s="28">
        <f t="shared" si="0"/>
        <v>0.25407608695652173</v>
      </c>
      <c r="G16" s="28"/>
      <c r="H16" s="28"/>
      <c r="I16" s="29"/>
      <c r="J16" s="27">
        <v>26780</v>
      </c>
      <c r="K16" s="27">
        <v>31634</v>
      </c>
      <c r="L16" s="28">
        <f t="shared" si="1"/>
        <v>-0.15344249857747994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5146</v>
      </c>
      <c r="E18" s="27">
        <v>3448</v>
      </c>
      <c r="F18" s="28">
        <f t="shared" si="0"/>
        <v>0.49245939675174011</v>
      </c>
      <c r="G18" s="28"/>
      <c r="H18" s="28"/>
      <c r="I18" s="29"/>
      <c r="J18" s="27">
        <v>13524</v>
      </c>
      <c r="K18" s="27">
        <v>14641</v>
      </c>
      <c r="L18" s="28">
        <f t="shared" si="1"/>
        <v>-7.6292602964278422E-2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3235</v>
      </c>
      <c r="E20" s="27">
        <v>2590</v>
      </c>
      <c r="F20" s="28">
        <f t="shared" si="0"/>
        <v>0.24903474903474909</v>
      </c>
      <c r="G20" s="28"/>
      <c r="H20" s="28"/>
      <c r="I20" s="29"/>
      <c r="J20" s="27">
        <v>8617</v>
      </c>
      <c r="K20" s="27">
        <v>11057</v>
      </c>
      <c r="L20" s="28">
        <f t="shared" si="1"/>
        <v>-0.2206746857194537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55662</v>
      </c>
      <c r="E22" s="33">
        <f>SUM(E12:E20)</f>
        <v>247135</v>
      </c>
      <c r="F22" s="34">
        <f t="shared" si="0"/>
        <v>-0.77477087421854451</v>
      </c>
      <c r="G22" s="34"/>
      <c r="H22" s="34"/>
      <c r="I22" s="29"/>
      <c r="J22" s="33">
        <f>SUM(J12:J20)</f>
        <v>150374</v>
      </c>
      <c r="K22" s="33">
        <f>SUM(K12:K20)</f>
        <v>1102095</v>
      </c>
      <c r="L22" s="34">
        <f t="shared" si="1"/>
        <v>-0.86355622700402412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4924</v>
      </c>
      <c r="E28" s="27">
        <v>5344</v>
      </c>
      <c r="F28" s="28">
        <f>+D28/E28-1</f>
        <v>-7.8592814371257536E-2</v>
      </c>
      <c r="G28" s="28"/>
      <c r="H28" s="28"/>
      <c r="I28" s="29"/>
      <c r="J28" s="27">
        <v>10578</v>
      </c>
      <c r="K28" s="27">
        <v>14214</v>
      </c>
      <c r="L28" s="28">
        <f>+J28/K28-1</f>
        <v>-0.25580413676656821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4192</v>
      </c>
      <c r="E30" s="27">
        <v>3793</v>
      </c>
      <c r="F30" s="28">
        <f t="shared" ref="F30:F38" si="2">+D30/E30-1</f>
        <v>0.1051937780121277</v>
      </c>
      <c r="G30" s="28"/>
      <c r="H30" s="28"/>
      <c r="I30" s="29"/>
      <c r="J30" s="27">
        <v>9360</v>
      </c>
      <c r="K30" s="27">
        <v>9826</v>
      </c>
      <c r="L30" s="28">
        <f t="shared" ref="L30:L38" si="3">+J30/K30-1</f>
        <v>-4.7425198453083683E-2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667</v>
      </c>
      <c r="E32" s="27">
        <v>764</v>
      </c>
      <c r="F32" s="28">
        <f t="shared" si="2"/>
        <v>-0.12696335078534027</v>
      </c>
      <c r="G32" s="28"/>
      <c r="H32" s="28"/>
      <c r="I32" s="29"/>
      <c r="J32" s="27">
        <v>1770</v>
      </c>
      <c r="K32" s="27">
        <v>1824</v>
      </c>
      <c r="L32" s="28">
        <f t="shared" si="3"/>
        <v>-2.960526315789469E-2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231</v>
      </c>
      <c r="E34" s="27">
        <v>198</v>
      </c>
      <c r="F34" s="28">
        <f t="shared" si="2"/>
        <v>0.16666666666666674</v>
      </c>
      <c r="G34" s="28"/>
      <c r="H34" s="28"/>
      <c r="I34" s="29"/>
      <c r="J34" s="27">
        <v>611</v>
      </c>
      <c r="K34" s="27">
        <v>552</v>
      </c>
      <c r="L34" s="28">
        <f t="shared" si="3"/>
        <v>0.10688405797101441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559</v>
      </c>
      <c r="E36" s="27">
        <v>586</v>
      </c>
      <c r="F36" s="28">
        <f t="shared" si="2"/>
        <v>-4.6075085324232101E-2</v>
      </c>
      <c r="G36" s="28"/>
      <c r="H36" s="28"/>
      <c r="I36" s="29"/>
      <c r="J36" s="27">
        <v>1482</v>
      </c>
      <c r="K36" s="27">
        <v>1737</v>
      </c>
      <c r="L36" s="28">
        <f t="shared" si="3"/>
        <v>-0.14680483592400695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10573</v>
      </c>
      <c r="E38" s="33">
        <f>SUM(E28:E36)</f>
        <v>10685</v>
      </c>
      <c r="F38" s="34">
        <f t="shared" si="2"/>
        <v>-1.0481984089845575E-2</v>
      </c>
      <c r="G38" s="34"/>
      <c r="H38" s="34"/>
      <c r="I38" s="29"/>
      <c r="J38" s="33">
        <f>SUM(J28:J36)</f>
        <v>23801</v>
      </c>
      <c r="K38" s="33">
        <f>SUM(K28:K36)</f>
        <v>28153</v>
      </c>
      <c r="L38" s="34">
        <f t="shared" si="3"/>
        <v>-0.15458388093631226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5050</v>
      </c>
      <c r="E43" s="27">
        <v>4001</v>
      </c>
      <c r="F43" s="28">
        <f>+D43/E43-1</f>
        <v>0.26218445388652833</v>
      </c>
      <c r="G43" s="28"/>
      <c r="H43" s="28"/>
      <c r="I43" s="29"/>
      <c r="J43" s="27">
        <v>13685</v>
      </c>
      <c r="K43" s="27">
        <v>13126</v>
      </c>
      <c r="L43" s="28">
        <f>+J43/K43-1</f>
        <v>4.2587231449032537E-2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27">
        <v>35.5</v>
      </c>
      <c r="E45" s="27">
        <v>42.2</v>
      </c>
      <c r="F45" s="28">
        <f t="shared" ref="F45:F53" si="4">+D45/E45-1</f>
        <v>-0.15876777251184837</v>
      </c>
      <c r="G45" s="28"/>
      <c r="H45" s="28"/>
      <c r="I45" s="29"/>
      <c r="J45" s="27">
        <v>102.4</v>
      </c>
      <c r="K45" s="27">
        <v>129.69999999999999</v>
      </c>
      <c r="L45" s="28">
        <f t="shared" ref="L45:L53" si="5">+J45/K45-1</f>
        <v>-0.21048573631457201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16.7</v>
      </c>
      <c r="E47" s="27">
        <v>18.5</v>
      </c>
      <c r="F47" s="28">
        <f t="shared" si="4"/>
        <v>-9.7297297297297303E-2</v>
      </c>
      <c r="G47" s="28"/>
      <c r="H47" s="28"/>
      <c r="I47" s="29"/>
      <c r="J47" s="27">
        <v>54.6</v>
      </c>
      <c r="K47" s="27">
        <v>59.9</v>
      </c>
      <c r="L47" s="28">
        <f t="shared" si="5"/>
        <v>-8.8480801335559245E-2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27">
        <v>11.9</v>
      </c>
      <c r="E49" s="27">
        <v>7.5</v>
      </c>
      <c r="F49" s="28">
        <f t="shared" si="4"/>
        <v>0.58666666666666667</v>
      </c>
      <c r="G49" s="28"/>
      <c r="H49" s="28"/>
      <c r="I49" s="29"/>
      <c r="J49" s="27">
        <v>27.3</v>
      </c>
      <c r="K49" s="27">
        <v>22.9</v>
      </c>
      <c r="L49" s="28">
        <f t="shared" si="5"/>
        <v>0.19213973799126638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27">
        <v>8.4</v>
      </c>
      <c r="E51" s="27">
        <v>11.9</v>
      </c>
      <c r="F51" s="28">
        <f t="shared" si="4"/>
        <v>-0.29411764705882348</v>
      </c>
      <c r="G51" s="28"/>
      <c r="H51" s="28"/>
      <c r="I51" s="29"/>
      <c r="J51" s="27">
        <v>25.6</v>
      </c>
      <c r="K51" s="27">
        <v>36.6</v>
      </c>
      <c r="L51" s="28">
        <f t="shared" si="5"/>
        <v>-0.30054644808743169</v>
      </c>
      <c r="M51" s="15"/>
      <c r="N51" s="3"/>
      <c r="O51" s="3"/>
    </row>
    <row r="52" spans="1:17" ht="3" customHeight="1" x14ac:dyDescent="0.2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5122.4999999999991</v>
      </c>
      <c r="E53" s="33">
        <f>SUM(E43:E51)</f>
        <v>4081.1</v>
      </c>
      <c r="F53" s="34">
        <f t="shared" si="4"/>
        <v>0.25517630050721607</v>
      </c>
      <c r="G53" s="34"/>
      <c r="H53" s="34"/>
      <c r="I53" s="29"/>
      <c r="J53" s="33">
        <f>SUM(J43:J51)</f>
        <v>13894.9</v>
      </c>
      <c r="K53" s="33">
        <f>SUM(K43:K51)</f>
        <v>13375.1</v>
      </c>
      <c r="L53" s="34">
        <f t="shared" si="5"/>
        <v>3.88632608354329E-2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4334</v>
      </c>
      <c r="E58" s="27">
        <v>6838</v>
      </c>
      <c r="F58" s="28">
        <f>+D58/E58-1</f>
        <v>-0.36618894413571224</v>
      </c>
      <c r="G58" s="28"/>
      <c r="H58" s="28"/>
      <c r="I58" s="29"/>
      <c r="J58" s="27">
        <v>11657</v>
      </c>
      <c r="K58" s="27">
        <v>25919</v>
      </c>
      <c r="L58" s="28">
        <f>+J58/K58-1</f>
        <v>-0.55025271036691237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986</v>
      </c>
      <c r="E60" s="27">
        <v>2493</v>
      </c>
      <c r="F60" s="28">
        <f t="shared" ref="F60:F62" si="6">+D60/E60-1</f>
        <v>-0.60449257922182109</v>
      </c>
      <c r="G60" s="28"/>
      <c r="H60" s="28"/>
      <c r="I60" s="29"/>
      <c r="J60" s="27">
        <v>2648</v>
      </c>
      <c r="K60" s="27">
        <v>8740</v>
      </c>
      <c r="L60" s="28">
        <f t="shared" ref="L60:L62" si="7">+J60/K60-1</f>
        <v>-0.697025171624714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5320</v>
      </c>
      <c r="E62" s="33">
        <f>SUM(E58:E60)</f>
        <v>9331</v>
      </c>
      <c r="F62" s="34">
        <f t="shared" si="6"/>
        <v>-0.42985746436609151</v>
      </c>
      <c r="G62" s="34"/>
      <c r="H62" s="34"/>
      <c r="I62" s="29"/>
      <c r="J62" s="33">
        <f>SUM(J58:J60)</f>
        <v>14305</v>
      </c>
      <c r="K62" s="33">
        <f>SUM(K58:K60)</f>
        <v>34659</v>
      </c>
      <c r="L62" s="34">
        <f t="shared" si="7"/>
        <v>-0.58726449118555069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776B9-BB4D-4A43-A6B2-A3319E8D5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5EE52-4A4E-49D3-B62B-4C1C82CA8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7C703-5FFB-421D-9BCB-DD148647293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d06a085f-9f0e-4248-a60b-b771cc75c7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2021</vt:lpstr>
      <vt:lpstr>'MAR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2021-04-14T10:53:58Z</cp:lastPrinted>
  <dcterms:created xsi:type="dcterms:W3CDTF">2012-09-06T08:36:43Z</dcterms:created>
  <dcterms:modified xsi:type="dcterms:W3CDTF">2021-04-14T11:24:51Z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