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BIKF samantekir/Mánaðaryfirlit frá Keflavík/2022/"/>
    </mc:Choice>
  </mc:AlternateContent>
  <xr:revisionPtr revIDLastSave="11" documentId="8_{C311583E-20D2-4DFF-907E-A1D12C29BD55}" xr6:coauthVersionLast="47" xr6:coauthVersionMax="47" xr10:uidLastSave="{87EDBE95-6CB1-4A61-8E8D-512D45AF3DBA}"/>
  <bookViews>
    <workbookView xWindow="-120" yWindow="-120" windowWidth="29040" windowHeight="17640" xr2:uid="{00000000-000D-0000-FFFF-FFFF00000000}"/>
  </bookViews>
  <sheets>
    <sheet name="APR 2022" sheetId="9" r:id="rId1"/>
  </sheets>
  <definedNames>
    <definedName name="_xlnm.Print_Area" localSheetId="0">'APR 2022'!$A$1:$M$56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9" l="1"/>
  <c r="I12" i="9"/>
  <c r="V19" i="9" l="1"/>
  <c r="V39" i="9"/>
  <c r="R19" i="9"/>
  <c r="R39" i="9"/>
  <c r="K28" i="9" l="1"/>
  <c r="E28" i="9"/>
  <c r="Q12" i="9"/>
  <c r="U12" i="9" s="1"/>
  <c r="P12" i="9"/>
  <c r="T12" i="9" s="1"/>
  <c r="T10" i="9"/>
  <c r="P10" i="9"/>
  <c r="P14" i="9"/>
  <c r="V15" i="9"/>
  <c r="V17" i="9"/>
  <c r="R15" i="9"/>
  <c r="R17" i="9"/>
  <c r="T14" i="9"/>
  <c r="U14" i="9"/>
  <c r="T16" i="9"/>
  <c r="U16" i="9"/>
  <c r="Q14" i="9"/>
  <c r="Q16" i="9"/>
  <c r="P16" i="9"/>
  <c r="I22" i="9"/>
  <c r="E14" i="9"/>
  <c r="J43" i="9"/>
  <c r="I33" i="9"/>
  <c r="D33" i="9"/>
  <c r="C33" i="9"/>
  <c r="J22" i="9"/>
  <c r="D22" i="9"/>
  <c r="C22" i="9"/>
  <c r="C43" i="9"/>
  <c r="D43" i="9"/>
  <c r="K40" i="9"/>
  <c r="E40" i="9"/>
  <c r="E30" i="9"/>
  <c r="K30" i="9"/>
  <c r="K16" i="9"/>
  <c r="K18" i="9"/>
  <c r="K20" i="9"/>
  <c r="E16" i="9"/>
  <c r="E18" i="9"/>
  <c r="E20" i="9"/>
  <c r="K38" i="9"/>
  <c r="E38" i="9"/>
  <c r="K14" i="9"/>
  <c r="J33" i="9"/>
  <c r="I43" i="9"/>
  <c r="Q38" i="9" l="1"/>
  <c r="K43" i="9"/>
  <c r="T38" i="9"/>
  <c r="P18" i="9"/>
  <c r="V16" i="9"/>
  <c r="U18" i="9"/>
  <c r="E43" i="9"/>
  <c r="K33" i="9"/>
  <c r="P38" i="9"/>
  <c r="K22" i="9"/>
  <c r="Q18" i="9"/>
  <c r="E22" i="9"/>
  <c r="R14" i="9"/>
  <c r="T18" i="9"/>
  <c r="R16" i="9"/>
  <c r="E33" i="9"/>
  <c r="V14" i="9"/>
  <c r="U38" i="9"/>
  <c r="V38" i="9" l="1"/>
  <c r="R38" i="9"/>
  <c r="V18" i="9"/>
  <c r="R18" i="9"/>
</calcChain>
</file>

<file path=xl/sharedStrings.xml><?xml version="1.0" encoding="utf-8"?>
<sst xmlns="http://schemas.openxmlformats.org/spreadsheetml/2006/main" count="24" uniqueCount="17">
  <si>
    <t>Keflavíkurflugvöllur</t>
  </si>
  <si>
    <t>Breyting</t>
  </si>
  <si>
    <t>Vörur (tonn)</t>
  </si>
  <si>
    <t>Hingað:</t>
  </si>
  <si>
    <t>Héðan:</t>
  </si>
  <si>
    <t>Áfram:</t>
  </si>
  <si>
    <t>Samtals</t>
  </si>
  <si>
    <t>Póstur (tonn)</t>
  </si>
  <si>
    <t>Farþegar</t>
  </si>
  <si>
    <t>Til og frá</t>
  </si>
  <si>
    <t>Skipti</t>
  </si>
  <si>
    <t>Vörur og póstur</t>
  </si>
  <si>
    <t>Apríl</t>
  </si>
  <si>
    <t>YTD %           Jan - apr</t>
  </si>
  <si>
    <t>Tengi:</t>
  </si>
  <si>
    <t>Flugtölur - apríl 2022</t>
  </si>
  <si>
    <t>Leiðréttar tölur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</si>
</sst>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2E598A"/>
      <name val="Arial"/>
      <family val="2"/>
    </font>
    <font>
      <b/>
      <sz val="10"/>
      <color rgb="FF5F5F5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5F5F5F"/>
      <name val="Calibri"/>
      <family val="2"/>
      <scheme val="minor"/>
    </font>
    <font>
      <b/>
      <sz val="11"/>
      <color rgb="FF5F5F5F"/>
      <name val="Calibri"/>
      <family val="2"/>
      <scheme val="minor"/>
    </font>
    <font>
      <sz val="10"/>
      <color rgb="FF5F5F5F"/>
      <name val="Calibri"/>
      <family val="2"/>
      <scheme val="minor"/>
    </font>
    <font>
      <b/>
      <sz val="10"/>
      <color rgb="FF2E598A"/>
      <name val="Calibri"/>
      <family val="2"/>
      <scheme val="minor"/>
    </font>
    <font>
      <sz val="10"/>
      <color rgb="FF2E598A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rgb="FFFF0000"/>
      <name val="Arial"/>
      <family val="2"/>
    </font>
    <font>
      <i/>
      <sz val="12"/>
      <color theme="1" tint="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NumberFormat="1"/>
    <xf numFmtId="0" fontId="10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17" fontId="11" fillId="0" borderId="0" xfId="0" applyNumberFormat="1" applyFont="1" applyFill="1" applyAlignment="1"/>
    <xf numFmtId="17" fontId="11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1" fillId="0" borderId="0" xfId="0" applyFont="1" applyFill="1"/>
    <xf numFmtId="0" fontId="17" fillId="0" borderId="0" xfId="0" applyFont="1" applyFill="1" applyBorder="1"/>
    <xf numFmtId="164" fontId="17" fillId="0" borderId="0" xfId="1" applyNumberFormat="1" applyFont="1" applyFill="1" applyBorder="1" applyAlignment="1">
      <alignment horizontal="right"/>
    </xf>
    <xf numFmtId="10" fontId="11" fillId="0" borderId="0" xfId="1" applyNumberFormat="1" applyFont="1" applyFill="1" applyBorder="1" applyAlignment="1">
      <alignment horizontal="right"/>
    </xf>
    <xf numFmtId="10" fontId="15" fillId="0" borderId="0" xfId="1" applyNumberFormat="1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8" fillId="0" borderId="0" xfId="0" applyFont="1" applyFill="1" applyAlignment="1">
      <alignment horizontal="center"/>
    </xf>
    <xf numFmtId="49" fontId="19" fillId="0" borderId="0" xfId="0" applyNumberFormat="1" applyFont="1" applyFill="1" applyAlignment="1">
      <alignment horizontal="center"/>
    </xf>
    <xf numFmtId="49" fontId="21" fillId="0" borderId="0" xfId="0" applyNumberFormat="1" applyFont="1" applyFill="1" applyAlignment="1">
      <alignment horizontal="center"/>
    </xf>
    <xf numFmtId="49" fontId="22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colors>
    <mruColors>
      <color rgb="FFBE4B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180203</xdr:colOff>
      <xdr:row>6</xdr:row>
      <xdr:rowOff>17162</xdr:rowOff>
    </xdr:from>
    <xdr:to>
      <xdr:col>11</xdr:col>
      <xdr:colOff>25743</xdr:colOff>
      <xdr:row>6</xdr:row>
      <xdr:rowOff>17162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80203" y="2582905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180203</xdr:colOff>
      <xdr:row>24</xdr:row>
      <xdr:rowOff>8581</xdr:rowOff>
    </xdr:from>
    <xdr:to>
      <xdr:col>11</xdr:col>
      <xdr:colOff>25743</xdr:colOff>
      <xdr:row>24</xdr:row>
      <xdr:rowOff>8581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80203" y="4916959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180203</xdr:colOff>
      <xdr:row>34</xdr:row>
      <xdr:rowOff>85811</xdr:rowOff>
    </xdr:from>
    <xdr:to>
      <xdr:col>11</xdr:col>
      <xdr:colOff>25743</xdr:colOff>
      <xdr:row>34</xdr:row>
      <xdr:rowOff>85811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80203" y="6264189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749372</xdr:colOff>
      <xdr:row>1</xdr:row>
      <xdr:rowOff>253431</xdr:rowOff>
    </xdr:to>
    <xdr:pic>
      <xdr:nvPicPr>
        <xdr:cNvPr id="16" name="Picture 15" descr="http://flugan.isavia.is/media/185882/isavia_logo_standandi_rgb-300pt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24" y="1"/>
          <a:ext cx="758262" cy="775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showGridLines="0" tabSelected="1" zoomScale="130" zoomScaleNormal="130" zoomScaleSheetLayoutView="145" zoomScalePageLayoutView="148" workbookViewId="0">
      <selection activeCell="O25" sqref="O25"/>
    </sheetView>
  </sheetViews>
  <sheetFormatPr defaultColWidth="8.42578125" defaultRowHeight="15" x14ac:dyDescent="0.25"/>
  <cols>
    <col min="1" max="1" width="2.42578125" style="2" customWidth="1"/>
    <col min="2" max="2" width="13.42578125" style="1" customWidth="1"/>
    <col min="3" max="5" width="10.7109375" style="1" customWidth="1"/>
    <col min="6" max="6" width="1.7109375" style="1" customWidth="1"/>
    <col min="7" max="7" width="1.5703125" style="1" customWidth="1"/>
    <col min="8" max="8" width="2.28515625" style="1" customWidth="1"/>
    <col min="9" max="11" width="10.7109375" style="1" customWidth="1"/>
    <col min="12" max="12" width="1.7109375" style="1" customWidth="1"/>
    <col min="13" max="13" width="9.28515625" style="2" customWidth="1"/>
    <col min="14" max="14" width="8.42578125" style="2"/>
    <col min="15" max="15" width="11.7109375" style="2" bestFit="1" customWidth="1"/>
    <col min="16" max="19" width="8.42578125" style="2"/>
    <col min="20" max="21" width="9.7109375" style="2" bestFit="1" customWidth="1"/>
    <col min="22" max="23" width="9.28515625" style="2" bestFit="1" customWidth="1"/>
    <col min="24" max="24" width="2" style="2" bestFit="1" customWidth="1"/>
    <col min="25" max="16384" width="8.42578125" style="2"/>
  </cols>
  <sheetData>
    <row r="1" spans="1:25" ht="41.25" customHeight="1" x14ac:dyDescent="0.25">
      <c r="B1"/>
    </row>
    <row r="2" spans="1:25" ht="41.25" customHeight="1" x14ac:dyDescent="0.25">
      <c r="L2" s="15"/>
    </row>
    <row r="3" spans="1:25" ht="33.7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25" ht="28.5" x14ac:dyDescent="0.45">
      <c r="A4" s="3"/>
      <c r="B4" s="47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3"/>
      <c r="M4" s="3"/>
      <c r="N4" s="3"/>
    </row>
    <row r="5" spans="1:25" ht="18.75" x14ac:dyDescent="0.3">
      <c r="A5" s="3"/>
      <c r="B5" s="48" t="s">
        <v>15</v>
      </c>
      <c r="C5" s="48"/>
      <c r="D5" s="48"/>
      <c r="E5" s="48"/>
      <c r="F5" s="48"/>
      <c r="G5" s="48"/>
      <c r="H5" s="48"/>
      <c r="I5" s="48"/>
      <c r="J5" s="48"/>
      <c r="K5" s="48"/>
      <c r="L5" s="3"/>
      <c r="M5" s="3"/>
      <c r="N5" s="3"/>
    </row>
    <row r="6" spans="1:25" ht="33" customHeight="1" x14ac:dyDescent="0.25">
      <c r="A6" s="3"/>
      <c r="B6" s="49" t="s">
        <v>16</v>
      </c>
      <c r="C6" s="50"/>
      <c r="D6" s="50"/>
      <c r="E6" s="50"/>
      <c r="F6" s="50"/>
      <c r="G6" s="50"/>
      <c r="H6" s="50"/>
      <c r="I6" s="50"/>
      <c r="J6" s="50"/>
      <c r="K6" s="50"/>
      <c r="L6" s="3"/>
      <c r="M6" s="3"/>
      <c r="N6" s="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5" ht="18.75" x14ac:dyDescent="0.3">
      <c r="A8" s="45"/>
      <c r="B8" s="45"/>
      <c r="C8" s="45"/>
      <c r="D8" s="45"/>
      <c r="E8" s="45"/>
      <c r="F8" s="45"/>
      <c r="G8" s="45"/>
      <c r="H8" s="45"/>
      <c r="I8" s="45"/>
      <c r="J8" s="45"/>
      <c r="L8" s="6"/>
      <c r="M8" s="3"/>
      <c r="N8" s="3"/>
      <c r="Q8" s="4"/>
    </row>
    <row r="9" spans="1:25" ht="15.75" x14ac:dyDescent="0.25">
      <c r="A9" s="3"/>
      <c r="B9" s="18"/>
      <c r="C9" s="51" t="s">
        <v>12</v>
      </c>
      <c r="D9" s="51"/>
      <c r="E9" s="51"/>
      <c r="F9" s="16"/>
      <c r="G9" s="16"/>
      <c r="H9" s="19"/>
      <c r="I9" s="51" t="s">
        <v>13</v>
      </c>
      <c r="J9" s="51"/>
      <c r="K9" s="51"/>
      <c r="L9" s="6"/>
      <c r="M9" s="3"/>
      <c r="N9" s="3"/>
    </row>
    <row r="10" spans="1:25" x14ac:dyDescent="0.25">
      <c r="A10" s="3"/>
      <c r="B10" s="20" t="s">
        <v>8</v>
      </c>
      <c r="C10" s="21"/>
      <c r="D10" s="21"/>
      <c r="E10" s="17"/>
      <c r="F10" s="22"/>
      <c r="G10" s="22"/>
      <c r="H10" s="23"/>
      <c r="I10" s="24"/>
      <c r="J10" s="24"/>
      <c r="K10" s="17"/>
      <c r="L10" s="7"/>
      <c r="M10" s="3"/>
      <c r="N10" s="3"/>
      <c r="P10" s="46" t="str">
        <f>C9</f>
        <v>Apríl</v>
      </c>
      <c r="Q10" s="46"/>
      <c r="T10" s="46" t="str">
        <f>I9</f>
        <v>YTD %           Jan - apr</v>
      </c>
      <c r="U10" s="46"/>
    </row>
    <row r="11" spans="1:25" ht="3" customHeight="1" x14ac:dyDescent="0.25">
      <c r="A11" s="3"/>
      <c r="B11" s="23"/>
      <c r="C11" s="21"/>
      <c r="D11" s="21"/>
      <c r="E11" s="22"/>
      <c r="F11" s="22"/>
      <c r="G11" s="22"/>
      <c r="H11" s="23"/>
      <c r="I11" s="24"/>
      <c r="J11" s="24"/>
      <c r="K11" s="25"/>
      <c r="L11" s="7"/>
      <c r="M11" s="3"/>
      <c r="N11" s="3"/>
    </row>
    <row r="12" spans="1:25" x14ac:dyDescent="0.25">
      <c r="A12" s="3"/>
      <c r="B12" s="23"/>
      <c r="C12" s="26">
        <v>2022</v>
      </c>
      <c r="D12" s="26">
        <v>2021</v>
      </c>
      <c r="E12" s="26" t="s">
        <v>1</v>
      </c>
      <c r="F12" s="26"/>
      <c r="G12" s="26"/>
      <c r="H12" s="23"/>
      <c r="I12" s="26">
        <f>C12</f>
        <v>2022</v>
      </c>
      <c r="J12" s="26">
        <f>D12</f>
        <v>2021</v>
      </c>
      <c r="K12" s="26" t="s">
        <v>1</v>
      </c>
      <c r="L12" s="6"/>
      <c r="M12" s="3"/>
      <c r="N12" s="3"/>
      <c r="P12" s="2">
        <f>C12</f>
        <v>2022</v>
      </c>
      <c r="Q12" s="2">
        <f>D12</f>
        <v>2021</v>
      </c>
      <c r="T12" s="2">
        <f>P12</f>
        <v>2022</v>
      </c>
      <c r="U12" s="2">
        <f>Q12</f>
        <v>2021</v>
      </c>
    </row>
    <row r="13" spans="1:25" ht="3" customHeight="1" x14ac:dyDescent="0.25">
      <c r="A13" s="3"/>
      <c r="B13" s="23"/>
      <c r="C13" s="26"/>
      <c r="D13" s="26"/>
      <c r="E13" s="26"/>
      <c r="F13" s="26"/>
      <c r="G13" s="26"/>
      <c r="H13" s="23"/>
      <c r="I13" s="26"/>
      <c r="J13" s="26"/>
      <c r="K13" s="26"/>
      <c r="L13" s="6"/>
      <c r="M13" s="3"/>
      <c r="N13" s="3"/>
    </row>
    <row r="14" spans="1:25" x14ac:dyDescent="0.25">
      <c r="A14" s="3"/>
      <c r="B14" s="27" t="s">
        <v>4</v>
      </c>
      <c r="C14" s="28">
        <v>160103</v>
      </c>
      <c r="D14" s="28">
        <v>8700</v>
      </c>
      <c r="E14" s="44">
        <f>+C14/D14-1</f>
        <v>17.402643678160921</v>
      </c>
      <c r="F14" s="29"/>
      <c r="G14" s="29"/>
      <c r="H14" s="30"/>
      <c r="I14" s="28">
        <v>482148</v>
      </c>
      <c r="J14" s="28">
        <v>32228</v>
      </c>
      <c r="K14" s="29">
        <f>+I14/J14-1</f>
        <v>13.960531215092466</v>
      </c>
      <c r="L14" s="10"/>
      <c r="M14" s="3"/>
      <c r="N14" s="3"/>
      <c r="O14" s="2" t="s">
        <v>9</v>
      </c>
      <c r="P14" s="13">
        <f>C14+C16</f>
        <v>319577</v>
      </c>
      <c r="Q14" s="13">
        <f>D14+D16</f>
        <v>17637</v>
      </c>
      <c r="R14" s="14">
        <f>P14/Q14-1</f>
        <v>17.119691557521119</v>
      </c>
      <c r="S14" s="13"/>
      <c r="T14" s="13">
        <f>I14+I16</f>
        <v>962181</v>
      </c>
      <c r="U14" s="13">
        <f>J14+J16</f>
        <v>66112</v>
      </c>
      <c r="V14" s="14">
        <f>T14/U14-1</f>
        <v>13.553802637947726</v>
      </c>
      <c r="X14" s="13"/>
      <c r="Y14" s="13"/>
    </row>
    <row r="15" spans="1:25" ht="3" customHeight="1" x14ac:dyDescent="0.25">
      <c r="A15" s="3"/>
      <c r="B15" s="27"/>
      <c r="C15" s="28"/>
      <c r="D15" s="28"/>
      <c r="E15" s="29"/>
      <c r="F15" s="29"/>
      <c r="G15" s="29"/>
      <c r="H15" s="30"/>
      <c r="I15" s="28"/>
      <c r="J15" s="28"/>
      <c r="K15" s="29"/>
      <c r="L15" s="10"/>
      <c r="M15" s="3"/>
      <c r="N15" s="3"/>
      <c r="R15" s="14" t="e">
        <f t="shared" ref="R15:R39" si="0">P15/Q15-1</f>
        <v>#DIV/0!</v>
      </c>
      <c r="V15" s="14" t="e">
        <f t="shared" ref="V15:V39" si="1">T15/U15-1</f>
        <v>#DIV/0!</v>
      </c>
    </row>
    <row r="16" spans="1:25" x14ac:dyDescent="0.25">
      <c r="A16" s="3"/>
      <c r="B16" s="31" t="s">
        <v>3</v>
      </c>
      <c r="C16" s="28">
        <v>159474</v>
      </c>
      <c r="D16" s="28">
        <v>8937</v>
      </c>
      <c r="E16" s="44">
        <f t="shared" ref="E16:E22" si="2">+C16/D16-1</f>
        <v>16.84424303457536</v>
      </c>
      <c r="F16" s="29"/>
      <c r="G16" s="29"/>
      <c r="H16" s="30"/>
      <c r="I16" s="28">
        <v>480033</v>
      </c>
      <c r="J16" s="28">
        <v>33884</v>
      </c>
      <c r="K16" s="29">
        <f t="shared" ref="K16:K22" si="3">+I16/J16-1</f>
        <v>13.166951953724471</v>
      </c>
      <c r="L16" s="10"/>
      <c r="M16" s="3"/>
      <c r="N16" s="3"/>
      <c r="O16" s="2" t="s">
        <v>10</v>
      </c>
      <c r="P16" s="13">
        <f>C18+C20</f>
        <v>70390</v>
      </c>
      <c r="Q16" s="13">
        <f>D18+D20</f>
        <v>1231</v>
      </c>
      <c r="R16" s="14">
        <f t="shared" si="0"/>
        <v>56.181153533712425</v>
      </c>
      <c r="S16" s="13"/>
      <c r="T16" s="13">
        <f>I18+I20</f>
        <v>152434</v>
      </c>
      <c r="U16" s="13">
        <f>J18+J20</f>
        <v>3340</v>
      </c>
      <c r="V16" s="14">
        <f t="shared" si="1"/>
        <v>44.638922155688626</v>
      </c>
      <c r="X16" s="13"/>
      <c r="Y16" s="13"/>
    </row>
    <row r="17" spans="1:25" ht="3" customHeight="1" x14ac:dyDescent="0.25">
      <c r="A17" s="3"/>
      <c r="B17" s="31"/>
      <c r="C17" s="28"/>
      <c r="D17" s="28"/>
      <c r="E17" s="29"/>
      <c r="F17" s="29"/>
      <c r="G17" s="29"/>
      <c r="H17" s="30"/>
      <c r="I17" s="28"/>
      <c r="J17" s="28"/>
      <c r="K17" s="29"/>
      <c r="L17" s="10"/>
      <c r="M17" s="3"/>
      <c r="N17" s="3"/>
      <c r="R17" s="14" t="e">
        <f t="shared" si="0"/>
        <v>#DIV/0!</v>
      </c>
      <c r="V17" s="14" t="e">
        <f t="shared" si="1"/>
        <v>#DIV/0!</v>
      </c>
    </row>
    <row r="18" spans="1:25" x14ac:dyDescent="0.25">
      <c r="A18" s="3"/>
      <c r="B18" s="31" t="s">
        <v>14</v>
      </c>
      <c r="C18" s="28">
        <v>69312</v>
      </c>
      <c r="D18" s="28">
        <v>284</v>
      </c>
      <c r="E18" s="44">
        <f t="shared" si="2"/>
        <v>243.05633802816902</v>
      </c>
      <c r="F18" s="29"/>
      <c r="G18" s="29"/>
      <c r="H18" s="30"/>
      <c r="I18" s="28">
        <v>149805</v>
      </c>
      <c r="J18" s="28">
        <v>1094</v>
      </c>
      <c r="K18" s="29">
        <f t="shared" si="3"/>
        <v>135.93327239488116</v>
      </c>
      <c r="L18" s="10"/>
      <c r="M18" s="3"/>
      <c r="N18" s="3"/>
      <c r="P18" s="13">
        <f>SUM(P14:P16)</f>
        <v>389967</v>
      </c>
      <c r="Q18" s="13">
        <f>SUM(Q14:Q16)</f>
        <v>18868</v>
      </c>
      <c r="R18" s="14">
        <f t="shared" si="0"/>
        <v>19.66816832732669</v>
      </c>
      <c r="S18" s="13"/>
      <c r="T18" s="13">
        <f>SUM(T14:T16)</f>
        <v>1114615</v>
      </c>
      <c r="U18" s="13">
        <f>SUM(U14:U16)</f>
        <v>69452</v>
      </c>
      <c r="V18" s="14">
        <f t="shared" si="1"/>
        <v>15.048709900362841</v>
      </c>
      <c r="X18" s="13"/>
      <c r="Y18" s="13"/>
    </row>
    <row r="19" spans="1:25" ht="2.1" customHeight="1" x14ac:dyDescent="0.25">
      <c r="A19" s="3"/>
      <c r="B19" s="31"/>
      <c r="C19" s="28"/>
      <c r="D19" s="28"/>
      <c r="E19" s="29"/>
      <c r="F19" s="29"/>
      <c r="G19" s="29"/>
      <c r="H19" s="30"/>
      <c r="I19" s="28"/>
      <c r="J19" s="28"/>
      <c r="K19" s="29"/>
      <c r="L19" s="10"/>
      <c r="M19" s="3"/>
      <c r="N19" s="3"/>
      <c r="R19" s="14" t="e">
        <f t="shared" si="0"/>
        <v>#DIV/0!</v>
      </c>
      <c r="V19" s="14" t="e">
        <f t="shared" si="1"/>
        <v>#DIV/0!</v>
      </c>
    </row>
    <row r="20" spans="1:25" x14ac:dyDescent="0.25">
      <c r="A20" s="3"/>
      <c r="B20" s="31" t="s">
        <v>5</v>
      </c>
      <c r="C20" s="28">
        <v>1078</v>
      </c>
      <c r="D20" s="28">
        <v>947</v>
      </c>
      <c r="E20" s="44">
        <f t="shared" si="2"/>
        <v>0.13833157338965152</v>
      </c>
      <c r="F20" s="29"/>
      <c r="G20" s="29"/>
      <c r="H20" s="30"/>
      <c r="I20" s="28">
        <v>2629</v>
      </c>
      <c r="J20" s="28">
        <v>2246</v>
      </c>
      <c r="K20" s="29">
        <f t="shared" si="3"/>
        <v>0.17052537845057891</v>
      </c>
      <c r="L20" s="10"/>
      <c r="M20" s="3"/>
      <c r="N20" s="3"/>
      <c r="R20" s="14"/>
      <c r="V20" s="14"/>
    </row>
    <row r="21" spans="1:25" ht="3" customHeight="1" x14ac:dyDescent="0.25">
      <c r="A21" s="3"/>
      <c r="B21" s="31"/>
      <c r="C21" s="28"/>
      <c r="D21" s="28"/>
      <c r="E21" s="29"/>
      <c r="F21" s="29"/>
      <c r="G21" s="29"/>
      <c r="H21" s="30"/>
      <c r="I21" s="28"/>
      <c r="J21" s="28"/>
      <c r="K21" s="29"/>
      <c r="L21" s="10"/>
      <c r="M21" s="3"/>
      <c r="N21" s="3"/>
      <c r="R21" s="14"/>
      <c r="V21" s="14"/>
    </row>
    <row r="22" spans="1:25" x14ac:dyDescent="0.25">
      <c r="A22" s="3"/>
      <c r="B22" s="32" t="s">
        <v>6</v>
      </c>
      <c r="C22" s="33">
        <f>SUM(C14:C21)</f>
        <v>389967</v>
      </c>
      <c r="D22" s="33">
        <f>SUM(D14:D21)</f>
        <v>18868</v>
      </c>
      <c r="E22" s="43">
        <f t="shared" si="2"/>
        <v>19.66816832732669</v>
      </c>
      <c r="F22" s="34"/>
      <c r="G22" s="34"/>
      <c r="H22" s="30"/>
      <c r="I22" s="33">
        <f>SUM(I14:I21)</f>
        <v>1114615</v>
      </c>
      <c r="J22" s="33">
        <f>SUM(J14:J21)</f>
        <v>69452</v>
      </c>
      <c r="K22" s="34">
        <f t="shared" si="3"/>
        <v>15.048709900362841</v>
      </c>
      <c r="L22" s="11"/>
      <c r="M22" s="3"/>
      <c r="N22" s="3"/>
      <c r="R22" s="14"/>
      <c r="V22" s="14"/>
    </row>
    <row r="23" spans="1:25" ht="4.5" customHeight="1" x14ac:dyDescent="0.25">
      <c r="A23" s="3"/>
      <c r="B23" s="35"/>
      <c r="C23" s="33"/>
      <c r="D23" s="33"/>
      <c r="E23" s="34"/>
      <c r="F23" s="34"/>
      <c r="G23" s="34"/>
      <c r="H23" s="30"/>
      <c r="I23" s="33"/>
      <c r="J23" s="33"/>
      <c r="K23" s="34"/>
      <c r="L23" s="11"/>
      <c r="M23" s="3"/>
      <c r="N23" s="3"/>
      <c r="R23" s="14"/>
      <c r="V23" s="14"/>
    </row>
    <row r="24" spans="1:25" x14ac:dyDescent="0.25">
      <c r="A24" s="3"/>
      <c r="B24" s="36"/>
      <c r="C24" s="37"/>
      <c r="D24" s="37"/>
      <c r="E24" s="38"/>
      <c r="F24" s="38"/>
      <c r="G24" s="38"/>
      <c r="H24" s="39"/>
      <c r="I24" s="37"/>
      <c r="J24" s="37"/>
      <c r="K24" s="38"/>
      <c r="L24" s="11"/>
      <c r="M24" s="3"/>
      <c r="N24" s="3"/>
      <c r="Q24" s="13"/>
      <c r="R24" s="14"/>
      <c r="V24" s="14"/>
    </row>
    <row r="25" spans="1:25" x14ac:dyDescent="0.25">
      <c r="A25" s="3"/>
      <c r="B25" s="36"/>
      <c r="C25" s="37"/>
      <c r="D25" s="37"/>
      <c r="E25" s="38"/>
      <c r="F25" s="38"/>
      <c r="G25" s="38"/>
      <c r="H25" s="39"/>
      <c r="I25" s="37"/>
      <c r="J25" s="37"/>
      <c r="K25" s="38"/>
      <c r="L25" s="11"/>
      <c r="M25" s="3"/>
      <c r="N25" s="3"/>
      <c r="R25" s="14"/>
      <c r="V25" s="14"/>
    </row>
    <row r="26" spans="1:25" x14ac:dyDescent="0.25">
      <c r="A26" s="3"/>
      <c r="B26" s="40" t="s">
        <v>2</v>
      </c>
      <c r="C26" s="30"/>
      <c r="D26" s="30"/>
      <c r="E26" s="29"/>
      <c r="F26" s="29"/>
      <c r="G26" s="29"/>
      <c r="H26" s="30"/>
      <c r="I26" s="30"/>
      <c r="J26" s="30"/>
      <c r="K26" s="29"/>
      <c r="L26" s="12"/>
      <c r="M26" s="3"/>
      <c r="N26" s="3"/>
      <c r="R26" s="14"/>
      <c r="V26" s="14"/>
    </row>
    <row r="27" spans="1:25" ht="3" customHeight="1" x14ac:dyDescent="0.25">
      <c r="A27" s="3"/>
      <c r="B27" s="40"/>
      <c r="C27" s="30"/>
      <c r="D27" s="30"/>
      <c r="E27" s="29"/>
      <c r="F27" s="29"/>
      <c r="G27" s="29"/>
      <c r="H27" s="30"/>
      <c r="I27" s="30"/>
      <c r="J27" s="30"/>
      <c r="K27" s="29"/>
      <c r="L27" s="12"/>
      <c r="M27" s="3"/>
      <c r="N27" s="3"/>
      <c r="R27" s="14"/>
      <c r="V27" s="14"/>
    </row>
    <row r="28" spans="1:25" x14ac:dyDescent="0.25">
      <c r="A28" s="3"/>
      <c r="B28" s="27" t="s">
        <v>4</v>
      </c>
      <c r="C28" s="28">
        <v>3241</v>
      </c>
      <c r="D28" s="28">
        <v>2415</v>
      </c>
      <c r="E28" s="29">
        <f>+C28/D28-1</f>
        <v>0.34202898550724647</v>
      </c>
      <c r="F28" s="29"/>
      <c r="G28" s="29"/>
      <c r="H28" s="30"/>
      <c r="I28" s="28">
        <v>12392</v>
      </c>
      <c r="J28" s="28">
        <v>11698</v>
      </c>
      <c r="K28" s="29">
        <f>+I28/J28-1</f>
        <v>5.9326380577876536E-2</v>
      </c>
      <c r="L28" s="10"/>
      <c r="M28" s="3"/>
      <c r="N28" s="3"/>
      <c r="R28" s="14"/>
      <c r="V28" s="14"/>
    </row>
    <row r="29" spans="1:25" ht="3" customHeight="1" x14ac:dyDescent="0.25">
      <c r="A29" s="3"/>
      <c r="B29" s="27"/>
      <c r="C29" s="28"/>
      <c r="D29" s="28"/>
      <c r="E29" s="29"/>
      <c r="F29" s="29"/>
      <c r="G29" s="29"/>
      <c r="H29" s="30"/>
      <c r="I29" s="28"/>
      <c r="J29" s="28"/>
      <c r="K29" s="29"/>
      <c r="L29" s="10"/>
      <c r="M29" s="3"/>
      <c r="N29" s="3"/>
      <c r="R29" s="14"/>
      <c r="V29" s="14"/>
    </row>
    <row r="30" spans="1:25" x14ac:dyDescent="0.25">
      <c r="A30" s="3"/>
      <c r="B30" s="31" t="s">
        <v>3</v>
      </c>
      <c r="C30" s="28">
        <v>1971</v>
      </c>
      <c r="D30" s="28">
        <v>1251</v>
      </c>
      <c r="E30" s="29">
        <f t="shared" ref="E30:E33" si="4">+C30/D30-1</f>
        <v>0.57553956834532372</v>
      </c>
      <c r="F30" s="29"/>
      <c r="G30" s="29"/>
      <c r="H30" s="30"/>
      <c r="I30" s="28">
        <v>6525</v>
      </c>
      <c r="J30" s="28">
        <v>5463</v>
      </c>
      <c r="K30" s="29">
        <f t="shared" ref="K30:K33" si="5">+I30/J30-1</f>
        <v>0.19439868204283361</v>
      </c>
      <c r="L30" s="10"/>
      <c r="M30" s="3"/>
      <c r="N30" s="3"/>
      <c r="R30" s="14"/>
      <c r="V30" s="14"/>
    </row>
    <row r="31" spans="1:25" ht="3" customHeight="1" x14ac:dyDescent="0.25">
      <c r="A31" s="3"/>
      <c r="B31" s="31"/>
      <c r="C31" s="28"/>
      <c r="D31" s="28"/>
      <c r="E31" s="29"/>
      <c r="F31" s="29"/>
      <c r="G31" s="29"/>
      <c r="H31" s="30"/>
      <c r="I31" s="28"/>
      <c r="J31" s="28"/>
      <c r="K31" s="29"/>
      <c r="L31" s="10"/>
      <c r="M31" s="3"/>
      <c r="N31" s="3"/>
      <c r="R31" s="14"/>
      <c r="V31" s="14"/>
    </row>
    <row r="32" spans="1:25" ht="3" customHeight="1" x14ac:dyDescent="0.25">
      <c r="A32" s="3"/>
      <c r="B32" s="32"/>
      <c r="C32" s="28"/>
      <c r="D32" s="28"/>
      <c r="E32" s="29"/>
      <c r="F32" s="29"/>
      <c r="G32" s="29"/>
      <c r="H32" s="30"/>
      <c r="I32" s="28"/>
      <c r="J32" s="28"/>
      <c r="K32" s="29"/>
      <c r="L32" s="10"/>
      <c r="M32" s="3"/>
      <c r="N32" s="3"/>
      <c r="R32" s="14"/>
      <c r="V32" s="14"/>
    </row>
    <row r="33" spans="1:23" x14ac:dyDescent="0.25">
      <c r="A33" s="3"/>
      <c r="B33" s="32" t="s">
        <v>6</v>
      </c>
      <c r="C33" s="33">
        <f>SUM(C28:C31)</f>
        <v>5212</v>
      </c>
      <c r="D33" s="33">
        <f>SUM(D28:D31)</f>
        <v>3666</v>
      </c>
      <c r="E33" s="34">
        <f t="shared" si="4"/>
        <v>0.42171303873431532</v>
      </c>
      <c r="F33" s="34"/>
      <c r="G33" s="34"/>
      <c r="H33" s="30"/>
      <c r="I33" s="33">
        <f>SUM(I28:I31)</f>
        <v>18917</v>
      </c>
      <c r="J33" s="33">
        <f>SUM(J28:J31)</f>
        <v>17161</v>
      </c>
      <c r="K33" s="34">
        <f t="shared" si="5"/>
        <v>0.10232503933337211</v>
      </c>
      <c r="L33" s="11"/>
      <c r="M33" s="3"/>
      <c r="N33" s="3"/>
      <c r="R33" s="14"/>
      <c r="V33" s="14"/>
    </row>
    <row r="34" spans="1:23" x14ac:dyDescent="0.25">
      <c r="A34" s="3"/>
      <c r="B34" s="36"/>
      <c r="C34" s="37"/>
      <c r="D34" s="37"/>
      <c r="E34" s="38"/>
      <c r="F34" s="38"/>
      <c r="G34" s="38"/>
      <c r="H34" s="39"/>
      <c r="I34" s="37"/>
      <c r="J34" s="37"/>
      <c r="K34" s="38"/>
      <c r="L34" s="11"/>
      <c r="M34" s="3"/>
      <c r="N34" s="3"/>
      <c r="R34" s="14"/>
      <c r="V34" s="14"/>
    </row>
    <row r="35" spans="1:23" ht="9" customHeight="1" x14ac:dyDescent="0.25">
      <c r="A35" s="3"/>
      <c r="B35" s="36"/>
      <c r="C35" s="37"/>
      <c r="D35" s="37"/>
      <c r="E35" s="38"/>
      <c r="F35" s="38"/>
      <c r="G35" s="38"/>
      <c r="H35" s="39"/>
      <c r="I35" s="37"/>
      <c r="J35" s="37"/>
      <c r="K35" s="38"/>
      <c r="L35" s="11"/>
      <c r="M35" s="3"/>
      <c r="N35" s="3"/>
      <c r="R35" s="14"/>
      <c r="V35" s="14"/>
    </row>
    <row r="36" spans="1:23" x14ac:dyDescent="0.25">
      <c r="A36" s="3"/>
      <c r="B36" s="41"/>
      <c r="C36" s="39"/>
      <c r="D36" s="39"/>
      <c r="E36" s="42"/>
      <c r="F36" s="42"/>
      <c r="G36" s="42"/>
      <c r="H36" s="39"/>
      <c r="I36" s="39"/>
      <c r="J36" s="39"/>
      <c r="K36" s="42"/>
      <c r="L36" s="12"/>
      <c r="M36" s="3"/>
      <c r="N36" s="3"/>
      <c r="O36" s="2" t="s">
        <v>11</v>
      </c>
      <c r="R36" s="14"/>
      <c r="V36" s="14"/>
    </row>
    <row r="37" spans="1:23" x14ac:dyDescent="0.25">
      <c r="A37" s="3"/>
      <c r="B37" s="40" t="s">
        <v>7</v>
      </c>
      <c r="C37" s="30"/>
      <c r="D37" s="30"/>
      <c r="E37" s="29"/>
      <c r="F37" s="29"/>
      <c r="G37" s="29"/>
      <c r="H37" s="30"/>
      <c r="I37" s="30"/>
      <c r="J37" s="30"/>
      <c r="K37" s="29"/>
      <c r="L37" s="12"/>
      <c r="M37" s="3"/>
      <c r="N37" s="3"/>
      <c r="R37" s="14"/>
      <c r="V37" s="14"/>
    </row>
    <row r="38" spans="1:23" x14ac:dyDescent="0.25">
      <c r="A38" s="3"/>
      <c r="B38" s="27" t="s">
        <v>4</v>
      </c>
      <c r="C38" s="28">
        <v>15</v>
      </c>
      <c r="D38" s="28">
        <v>1</v>
      </c>
      <c r="E38" s="29">
        <f>+C38/D38-1</f>
        <v>14</v>
      </c>
      <c r="F38" s="29"/>
      <c r="G38" s="29"/>
      <c r="H38" s="30"/>
      <c r="I38" s="28">
        <v>73</v>
      </c>
      <c r="J38" s="28">
        <v>50</v>
      </c>
      <c r="K38" s="29">
        <f>+I38/J38-1</f>
        <v>0.45999999999999996</v>
      </c>
      <c r="L38" s="10"/>
      <c r="M38" s="3"/>
      <c r="N38" s="3"/>
      <c r="P38" s="13">
        <f>C33+C43</f>
        <v>5276</v>
      </c>
      <c r="Q38" s="13">
        <f>D33+D43</f>
        <v>3670</v>
      </c>
      <c r="R38" s="14">
        <f t="shared" si="0"/>
        <v>0.43760217983651217</v>
      </c>
      <c r="S38" s="13"/>
      <c r="T38" s="13">
        <f>I33+I43</f>
        <v>19231</v>
      </c>
      <c r="U38" s="13">
        <f>J33+J43</f>
        <v>17352</v>
      </c>
      <c r="V38" s="14">
        <f t="shared" si="1"/>
        <v>0.1082872291378516</v>
      </c>
      <c r="W38" s="13"/>
    </row>
    <row r="39" spans="1:23" ht="3" customHeight="1" x14ac:dyDescent="0.25">
      <c r="A39" s="3"/>
      <c r="B39" s="27"/>
      <c r="C39" s="28"/>
      <c r="D39" s="28"/>
      <c r="E39" s="29"/>
      <c r="F39" s="29"/>
      <c r="G39" s="29"/>
      <c r="H39" s="30"/>
      <c r="I39" s="28"/>
      <c r="J39" s="28"/>
      <c r="K39" s="29"/>
      <c r="L39" s="10"/>
      <c r="M39" s="3"/>
      <c r="N39" s="3"/>
      <c r="R39" s="14" t="e">
        <f t="shared" si="0"/>
        <v>#DIV/0!</v>
      </c>
      <c r="V39" s="14" t="e">
        <f t="shared" si="1"/>
        <v>#DIV/0!</v>
      </c>
    </row>
    <row r="40" spans="1:23" x14ac:dyDescent="0.25">
      <c r="A40" s="3"/>
      <c r="B40" s="31" t="s">
        <v>3</v>
      </c>
      <c r="C40" s="28">
        <v>49</v>
      </c>
      <c r="D40" s="28">
        <v>3</v>
      </c>
      <c r="E40" s="29">
        <f t="shared" ref="E40" si="6">+C40/D40-1</f>
        <v>15.333333333333332</v>
      </c>
      <c r="F40" s="29"/>
      <c r="G40" s="29"/>
      <c r="H40" s="30"/>
      <c r="I40" s="28">
        <v>241</v>
      </c>
      <c r="J40" s="28">
        <v>141</v>
      </c>
      <c r="K40" s="29">
        <f t="shared" ref="K40" si="7">+I40/J40-1</f>
        <v>0.70921985815602828</v>
      </c>
      <c r="L40" s="10"/>
      <c r="M40" s="3"/>
      <c r="N40" s="3"/>
    </row>
    <row r="41" spans="1:23" ht="3" customHeight="1" x14ac:dyDescent="0.25">
      <c r="A41" s="3"/>
      <c r="B41" s="31"/>
      <c r="C41" s="28"/>
      <c r="D41" s="28"/>
      <c r="E41" s="29"/>
      <c r="F41" s="29"/>
      <c r="G41" s="29"/>
      <c r="H41" s="30"/>
      <c r="I41" s="28"/>
      <c r="J41" s="28"/>
      <c r="K41" s="29"/>
      <c r="L41" s="10"/>
      <c r="M41" s="3"/>
      <c r="N41" s="3"/>
    </row>
    <row r="42" spans="1:23" ht="3" customHeight="1" x14ac:dyDescent="0.25">
      <c r="A42" s="3"/>
      <c r="B42" s="32"/>
      <c r="C42" s="28"/>
      <c r="D42" s="28"/>
      <c r="E42" s="29"/>
      <c r="F42" s="29"/>
      <c r="G42" s="29"/>
      <c r="H42" s="30"/>
      <c r="I42" s="28"/>
      <c r="J42" s="28"/>
      <c r="K42" s="29"/>
      <c r="L42" s="10"/>
      <c r="M42" s="3"/>
      <c r="N42" s="3"/>
    </row>
    <row r="43" spans="1:23" x14ac:dyDescent="0.25">
      <c r="A43" s="3"/>
      <c r="B43" s="32" t="s">
        <v>6</v>
      </c>
      <c r="C43" s="33">
        <f>SUM(C38:C41)</f>
        <v>64</v>
      </c>
      <c r="D43" s="33">
        <f>SUM(D38:D41)</f>
        <v>4</v>
      </c>
      <c r="E43" s="34">
        <f>+C43/D43-1</f>
        <v>15</v>
      </c>
      <c r="F43" s="34"/>
      <c r="G43" s="34"/>
      <c r="H43" s="30"/>
      <c r="I43" s="33">
        <f>SUM(I38:I41)</f>
        <v>314</v>
      </c>
      <c r="J43" s="33">
        <f>SUM(J38:J41)</f>
        <v>191</v>
      </c>
      <c r="K43" s="34">
        <f>+I43/J43-1</f>
        <v>0.64397905759162311</v>
      </c>
      <c r="L43" s="11"/>
      <c r="M43" s="3"/>
      <c r="N43" s="3"/>
    </row>
    <row r="44" spans="1:23" ht="8.25" customHeight="1" x14ac:dyDescent="0.25">
      <c r="A44" s="3"/>
      <c r="B44" s="36"/>
      <c r="C44" s="37"/>
      <c r="D44" s="37"/>
      <c r="E44" s="38"/>
      <c r="F44" s="38"/>
      <c r="G44" s="38"/>
      <c r="H44" s="39"/>
      <c r="I44" s="37"/>
      <c r="J44" s="37"/>
      <c r="K44" s="38"/>
      <c r="L44" s="11"/>
      <c r="M44" s="3"/>
      <c r="N44" s="3"/>
    </row>
    <row r="45" spans="1:23" x14ac:dyDescent="0.25">
      <c r="A45" s="3"/>
      <c r="B45" s="5"/>
      <c r="C45" s="9"/>
      <c r="D45" s="9"/>
      <c r="E45" s="8"/>
      <c r="F45" s="8"/>
      <c r="G45" s="8"/>
      <c r="H45" s="9"/>
      <c r="I45" s="9"/>
      <c r="J45" s="9"/>
      <c r="K45" s="8"/>
      <c r="L45" s="12"/>
      <c r="M45" s="3"/>
      <c r="N45" s="3"/>
    </row>
    <row r="46" spans="1:23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3"/>
      <c r="N46" s="3"/>
    </row>
    <row r="49" spans="5:5" x14ac:dyDescent="0.25">
      <c r="E49"/>
    </row>
  </sheetData>
  <mergeCells count="8">
    <mergeCell ref="A8:J8"/>
    <mergeCell ref="P10:Q10"/>
    <mergeCell ref="T10:U10"/>
    <mergeCell ref="B4:K4"/>
    <mergeCell ref="B5:K5"/>
    <mergeCell ref="B6:K6"/>
    <mergeCell ref="I9:K9"/>
    <mergeCell ref="C9:E9"/>
  </mergeCells>
  <phoneticPr fontId="4" type="noConversion"/>
  <pageMargins left="0.68" right="0.55000000000000004" top="0.59" bottom="0" header="0.5" footer="0"/>
  <pageSetup paperSize="9" scale="90" orientation="portrait" r:id="rId1"/>
  <headerFooter>
    <oddFooter>&amp;C&amp;"-,Italic"&amp;9&amp;D / &amp;T</oddFooter>
  </headerFooter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8BBE76-F259-4753-ACCE-8122D9104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CFC8E3-00D2-4D2F-8F4F-49A798FBFE35}">
  <ds:schemaRefs>
    <ds:schemaRef ds:uri="http://schemas.microsoft.com/office/2006/metadata/properties"/>
    <ds:schemaRef ds:uri="d06a085f-9f0e-4248-a60b-b771cc75c7d0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c63cbb8-2d6b-4db9-985b-eb5b2fc66967"/>
  </ds:schemaRefs>
</ds:datastoreItem>
</file>

<file path=customXml/itemProps3.xml><?xml version="1.0" encoding="utf-8"?>
<ds:datastoreItem xmlns:ds="http://schemas.openxmlformats.org/officeDocument/2006/customXml" ds:itemID="{26169E6B-9604-4201-9845-D109707FE8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2022</vt:lpstr>
      <vt:lpstr>'APR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2022-07-22T10:57:27Z</cp:lastPrinted>
  <dcterms:created xsi:type="dcterms:W3CDTF">2012-09-06T08:36:43Z</dcterms:created>
  <dcterms:modified xsi:type="dcterms:W3CDTF">2022-07-22T11:07:18Z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