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67" documentId="8_{E0B793F4-1603-4ADA-93A3-F6CD4DF533A2}" xr6:coauthVersionLast="47" xr6:coauthVersionMax="47" xr10:uidLastSave="{D85F1733-FE30-4A3B-B211-A5D13F347192}"/>
  <bookViews>
    <workbookView xWindow="-26460" yWindow="885" windowWidth="21600" windowHeight="12615" xr2:uid="{00000000-000D-0000-FFFF-FFFF00000000}"/>
  </bookViews>
  <sheets>
    <sheet name="APR 2024" sheetId="9" r:id="rId1"/>
  </sheets>
  <definedNames>
    <definedName name="_xlnm.Print_Area" localSheetId="0">'APR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9" l="1"/>
  <c r="K62" i="9"/>
  <c r="J62" i="9"/>
  <c r="F62" i="9"/>
  <c r="E62" i="9"/>
  <c r="D62" i="9"/>
  <c r="L60" i="9"/>
  <c r="F60" i="9"/>
  <c r="L58" i="9"/>
  <c r="F58" i="9"/>
  <c r="K53" i="9"/>
  <c r="J53" i="9"/>
  <c r="L53" i="9" s="1"/>
  <c r="E53" i="9"/>
  <c r="D53" i="9"/>
  <c r="L51" i="9"/>
  <c r="F51" i="9"/>
  <c r="L49" i="9"/>
  <c r="F49" i="9"/>
  <c r="L47" i="9"/>
  <c r="F47" i="9"/>
  <c r="L45" i="9"/>
  <c r="F45" i="9"/>
  <c r="L43" i="9"/>
  <c r="F43" i="9"/>
  <c r="K38" i="9"/>
  <c r="J38" i="9"/>
  <c r="E38" i="9"/>
  <c r="D38" i="9"/>
  <c r="L36" i="9"/>
  <c r="F36" i="9"/>
  <c r="L34" i="9"/>
  <c r="F34" i="9"/>
  <c r="L32" i="9"/>
  <c r="F32" i="9"/>
  <c r="L30" i="9"/>
  <c r="F30" i="9"/>
  <c r="L28" i="9"/>
  <c r="F28" i="9"/>
  <c r="K22" i="9"/>
  <c r="J22" i="9"/>
  <c r="E22" i="9"/>
  <c r="D22" i="9"/>
  <c r="L20" i="9"/>
  <c r="F20" i="9"/>
  <c r="L18" i="9"/>
  <c r="F18" i="9"/>
  <c r="L16" i="9"/>
  <c r="F16" i="9"/>
  <c r="L14" i="9"/>
  <c r="F14" i="9"/>
  <c r="L12" i="9"/>
  <c r="F12" i="9"/>
  <c r="E10" i="9"/>
  <c r="K10" i="9" s="1"/>
  <c r="D10" i="9"/>
  <c r="J10" i="9" s="1"/>
  <c r="F53" i="9" l="1"/>
  <c r="L38" i="9"/>
  <c r="F38" i="9"/>
  <c r="L22" i="9"/>
  <c r="F22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<sst xmlns="http://schemas.openxmlformats.org/spreadsheetml/2006/main" count="30" uniqueCount="16">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</sst>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  <xf numFmtId="10" fontId="17" fillId="0" borderId="0" xfId="1" applyNumberFormat="1" applyFont="1" applyFill="1" applyBorder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zoomScale="115" zoomScaleNormal="115" zoomScalePageLayoutView="150" workbookViewId="0">
      <selection activeCell="P30" sqref="P30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140625" bestFit="1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f ca="1">YEAR(TODAY())</f>
        <v>2024</v>
      </c>
      <c r="E10" s="21">
        <f ca="1">YEAR(TODAY())-1</f>
        <v>2023</v>
      </c>
      <c r="F10" s="21" t="s">
        <v>7</v>
      </c>
      <c r="G10" s="21"/>
      <c r="H10" s="21"/>
      <c r="I10" s="18"/>
      <c r="J10" s="21">
        <f ca="1">D10</f>
        <v>2024</v>
      </c>
      <c r="K10" s="21">
        <f ca="1">E10</f>
        <v>2023</v>
      </c>
      <c r="L10" s="21" t="s">
        <v>7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3</v>
      </c>
      <c r="D12" s="23">
        <v>559742</v>
      </c>
      <c r="E12" s="23">
        <v>544577</v>
      </c>
      <c r="F12" s="24">
        <f>+D12/E12-1</f>
        <v>2.7847301667165425E-2</v>
      </c>
      <c r="G12" s="24"/>
      <c r="H12" s="24"/>
      <c r="I12" s="25"/>
      <c r="J12" s="23">
        <v>2112275</v>
      </c>
      <c r="K12" s="23">
        <v>1847040</v>
      </c>
      <c r="L12" s="35">
        <f>+J12/K12-1</f>
        <v>0.14360003031878033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12</v>
      </c>
      <c r="D14" s="23">
        <v>30646</v>
      </c>
      <c r="E14" s="23">
        <v>26310</v>
      </c>
      <c r="F14" s="24">
        <f t="shared" ref="F14:F22" si="0">+D14/E14-1</f>
        <v>0.16480425693652601</v>
      </c>
      <c r="G14" s="24"/>
      <c r="H14" s="24"/>
      <c r="I14" s="25"/>
      <c r="J14" s="23">
        <v>109397</v>
      </c>
      <c r="K14" s="23">
        <v>100129</v>
      </c>
      <c r="L14" s="24">
        <f t="shared" ref="L14:L22" si="1">+J14/K14-1</f>
        <v>9.2560596830089104E-2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16943</v>
      </c>
      <c r="E16" s="23">
        <v>14178</v>
      </c>
      <c r="F16" s="24">
        <f t="shared" si="0"/>
        <v>0.19502045422485548</v>
      </c>
      <c r="G16" s="24"/>
      <c r="H16" s="24"/>
      <c r="I16" s="25"/>
      <c r="J16" s="23">
        <v>68839</v>
      </c>
      <c r="K16" s="23">
        <v>62448</v>
      </c>
      <c r="L16" s="24">
        <f t="shared" si="1"/>
        <v>0.1023411478349987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4</v>
      </c>
      <c r="D18" s="23">
        <v>8157</v>
      </c>
      <c r="E18" s="23">
        <v>8565</v>
      </c>
      <c r="F18" s="24">
        <f t="shared" si="0"/>
        <v>-4.7635726795096311E-2</v>
      </c>
      <c r="G18" s="24"/>
      <c r="H18" s="24"/>
      <c r="I18" s="25"/>
      <c r="J18" s="23">
        <v>28658</v>
      </c>
      <c r="K18" s="23">
        <v>28368</v>
      </c>
      <c r="L18" s="24">
        <f t="shared" si="1"/>
        <v>1.0222786238014647E-2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5</v>
      </c>
      <c r="D20" s="23">
        <v>3778</v>
      </c>
      <c r="E20" s="23">
        <v>4228</v>
      </c>
      <c r="F20" s="24">
        <f t="shared" si="0"/>
        <v>-0.10643330179754018</v>
      </c>
      <c r="G20" s="24"/>
      <c r="H20" s="24"/>
      <c r="I20" s="25"/>
      <c r="J20" s="23">
        <v>14136</v>
      </c>
      <c r="K20" s="23">
        <v>15802</v>
      </c>
      <c r="L20" s="24">
        <f t="shared" si="1"/>
        <v>-0.10542969244399447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6</v>
      </c>
      <c r="D22" s="28">
        <f>SUM(D12:D20)</f>
        <v>619266</v>
      </c>
      <c r="E22" s="28">
        <f>SUM(E12:E20)</f>
        <v>597858</v>
      </c>
      <c r="F22" s="29">
        <f t="shared" si="0"/>
        <v>3.580783396726317E-2</v>
      </c>
      <c r="G22" s="29"/>
      <c r="H22" s="29"/>
      <c r="I22" s="25"/>
      <c r="J22" s="28">
        <f>SUM(J12:J20)</f>
        <v>2333305</v>
      </c>
      <c r="K22" s="28">
        <f>SUM(K12:K20)</f>
        <v>2053787</v>
      </c>
      <c r="L22" s="29">
        <f t="shared" si="1"/>
        <v>0.13609882621712965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3</v>
      </c>
      <c r="D28" s="23">
        <v>5409</v>
      </c>
      <c r="E28" s="23">
        <v>5845</v>
      </c>
      <c r="F28" s="24">
        <f>+D28/E28-1</f>
        <v>-7.4593669803250662E-2</v>
      </c>
      <c r="G28" s="24"/>
      <c r="H28" s="24"/>
      <c r="I28" s="25"/>
      <c r="J28" s="23">
        <v>21302</v>
      </c>
      <c r="K28" s="23">
        <v>20517</v>
      </c>
      <c r="L28" s="24">
        <f>+J28/K28-1</f>
        <v>3.8260954330555208E-2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12</v>
      </c>
      <c r="D30" s="23">
        <v>4127</v>
      </c>
      <c r="E30" s="23">
        <v>3255</v>
      </c>
      <c r="F30" s="24">
        <f t="shared" ref="F30:F38" si="2">+D30/E30-1</f>
        <v>0.26789554531490012</v>
      </c>
      <c r="G30" s="24"/>
      <c r="H30" s="24"/>
      <c r="I30" s="25"/>
      <c r="J30" s="23">
        <v>12843</v>
      </c>
      <c r="K30" s="23">
        <v>12180</v>
      </c>
      <c r="L30" s="24">
        <f t="shared" ref="L30:L38" si="3">+J30/K30-1</f>
        <v>5.4433497536945818E-2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898</v>
      </c>
      <c r="E32" s="23">
        <v>1340</v>
      </c>
      <c r="F32" s="24">
        <f t="shared" si="2"/>
        <v>-0.32985074626865674</v>
      </c>
      <c r="G32" s="24"/>
      <c r="H32" s="24"/>
      <c r="I32" s="25"/>
      <c r="J32" s="23">
        <v>3298</v>
      </c>
      <c r="K32" s="23">
        <v>3567</v>
      </c>
      <c r="L32" s="24">
        <f t="shared" si="3"/>
        <v>-7.5413512755817202E-2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4</v>
      </c>
      <c r="D34" s="23">
        <v>232</v>
      </c>
      <c r="E34" s="23">
        <v>285</v>
      </c>
      <c r="F34" s="24">
        <f t="shared" si="2"/>
        <v>-0.18596491228070178</v>
      </c>
      <c r="G34" s="24"/>
      <c r="H34" s="24"/>
      <c r="I34" s="25"/>
      <c r="J34" s="23">
        <v>820</v>
      </c>
      <c r="K34" s="23">
        <v>833</v>
      </c>
      <c r="L34" s="24">
        <f t="shared" si="3"/>
        <v>-1.5606242496998823E-2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5</v>
      </c>
      <c r="D36" s="23">
        <v>542</v>
      </c>
      <c r="E36" s="23">
        <v>568</v>
      </c>
      <c r="F36" s="24">
        <f t="shared" si="2"/>
        <v>-4.5774647887323994E-2</v>
      </c>
      <c r="G36" s="24"/>
      <c r="H36" s="24"/>
      <c r="I36" s="25"/>
      <c r="J36" s="23">
        <v>2087</v>
      </c>
      <c r="K36" s="23">
        <v>2224</v>
      </c>
      <c r="L36" s="24">
        <f t="shared" si="3"/>
        <v>-6.1600719424460437E-2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6</v>
      </c>
      <c r="D38" s="28">
        <f>SUM(D28:D36)</f>
        <v>11208</v>
      </c>
      <c r="E38" s="28">
        <f>SUM(E28:E36)</f>
        <v>11293</v>
      </c>
      <c r="F38" s="29">
        <f t="shared" si="2"/>
        <v>-7.5267865049145621E-3</v>
      </c>
      <c r="G38" s="29"/>
      <c r="H38" s="29"/>
      <c r="I38" s="25"/>
      <c r="J38" s="28">
        <f>SUM(J28:J36)</f>
        <v>40350</v>
      </c>
      <c r="K38" s="28">
        <f>SUM(K28:K36)</f>
        <v>39321</v>
      </c>
      <c r="L38" s="29">
        <f t="shared" si="3"/>
        <v>2.616922255283427E-2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3</v>
      </c>
      <c r="D43" s="23">
        <v>4339</v>
      </c>
      <c r="E43" s="23">
        <v>4529</v>
      </c>
      <c r="F43" s="24">
        <f>+D43/E43-1</f>
        <v>-4.1951865754029538E-2</v>
      </c>
      <c r="G43" s="24"/>
      <c r="H43" s="24"/>
      <c r="I43" s="25"/>
      <c r="J43" s="23">
        <v>19289</v>
      </c>
      <c r="K43" s="23">
        <v>20139</v>
      </c>
      <c r="L43" s="24">
        <f>+J43/K43-1</f>
        <v>-4.2206663687372803E-2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12</v>
      </c>
      <c r="D45" s="23">
        <v>45.3</v>
      </c>
      <c r="E45" s="23">
        <v>47</v>
      </c>
      <c r="F45" s="24">
        <f t="shared" ref="F45:F53" si="4">+D45/E45-1</f>
        <v>-3.6170212765957555E-2</v>
      </c>
      <c r="G45" s="24"/>
      <c r="H45" s="24"/>
      <c r="I45" s="25"/>
      <c r="J45" s="23">
        <v>175.1</v>
      </c>
      <c r="K45" s="23">
        <v>199</v>
      </c>
      <c r="L45" s="24">
        <f t="shared" ref="L45:L53" si="5">+J45/K45-1</f>
        <v>-0.12010050251256288</v>
      </c>
      <c r="M45" s="11"/>
    </row>
    <row r="46" spans="3:13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25">
      <c r="C47" s="26" t="s">
        <v>0</v>
      </c>
      <c r="D47" s="23">
        <v>29.5</v>
      </c>
      <c r="E47" s="23">
        <v>30.6</v>
      </c>
      <c r="F47" s="24">
        <f t="shared" si="4"/>
        <v>-3.5947712418300748E-2</v>
      </c>
      <c r="G47" s="24"/>
      <c r="H47" s="24"/>
      <c r="I47" s="25"/>
      <c r="J47" s="23">
        <v>112.3</v>
      </c>
      <c r="K47" s="23">
        <v>136.9</v>
      </c>
      <c r="L47" s="24">
        <f t="shared" si="5"/>
        <v>-0.17969320672023381</v>
      </c>
      <c r="M47" s="11"/>
    </row>
    <row r="48" spans="3:13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25">
      <c r="C49" s="26" t="s">
        <v>4</v>
      </c>
      <c r="D49" s="23">
        <v>10.7</v>
      </c>
      <c r="E49" s="23">
        <v>11.4</v>
      </c>
      <c r="F49" s="24">
        <f t="shared" si="4"/>
        <v>-6.1403508771929904E-2</v>
      </c>
      <c r="G49" s="24"/>
      <c r="H49" s="24"/>
      <c r="I49" s="25"/>
      <c r="J49" s="23">
        <v>43.2</v>
      </c>
      <c r="K49" s="23">
        <v>43.7</v>
      </c>
      <c r="L49" s="24">
        <f t="shared" si="5"/>
        <v>-1.1441647597253968E-2</v>
      </c>
      <c r="M49" s="11"/>
    </row>
    <row r="50" spans="3:13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25">
      <c r="C51" s="26" t="s">
        <v>5</v>
      </c>
      <c r="D51" s="23">
        <v>8.1999999999999993</v>
      </c>
      <c r="E51" s="23">
        <v>10</v>
      </c>
      <c r="F51" s="24">
        <f t="shared" si="4"/>
        <v>-0.18000000000000005</v>
      </c>
      <c r="G51" s="24"/>
      <c r="H51" s="24"/>
      <c r="I51" s="25"/>
      <c r="J51" s="23">
        <v>26.7</v>
      </c>
      <c r="K51" s="23">
        <v>39.5</v>
      </c>
      <c r="L51" s="24">
        <f t="shared" si="5"/>
        <v>-0.32405063291139247</v>
      </c>
      <c r="M51" s="11"/>
    </row>
    <row r="52" spans="3:13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25">
      <c r="C53" s="20" t="s">
        <v>6</v>
      </c>
      <c r="D53" s="28">
        <f>SUM(D43:D51)</f>
        <v>4432.7</v>
      </c>
      <c r="E53" s="28">
        <f>SUM(E43:E51)</f>
        <v>4628</v>
      </c>
      <c r="F53" s="31">
        <f t="shared" si="4"/>
        <v>-4.2199654278305965E-2</v>
      </c>
      <c r="G53" s="29"/>
      <c r="H53" s="29"/>
      <c r="I53" s="25"/>
      <c r="J53" s="28">
        <f>SUM(J43:J51)</f>
        <v>19646.3</v>
      </c>
      <c r="K53" s="28">
        <f>SUM(K43:K51)</f>
        <v>20558.100000000002</v>
      </c>
      <c r="L53" s="31">
        <f t="shared" si="5"/>
        <v>-4.4352347736415498E-2</v>
      </c>
      <c r="M53" s="14"/>
    </row>
    <row r="54" spans="3:13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25">
      <c r="C58" s="19" t="s">
        <v>10</v>
      </c>
      <c r="D58" s="23">
        <v>9991</v>
      </c>
      <c r="E58" s="23">
        <v>9937</v>
      </c>
      <c r="F58" s="24">
        <f>+D58/E58-1</f>
        <v>5.4342356848142703E-3</v>
      </c>
      <c r="G58" s="24"/>
      <c r="H58" s="24"/>
      <c r="I58" s="25"/>
      <c r="J58" s="23">
        <v>37332</v>
      </c>
      <c r="K58" s="23">
        <v>34156</v>
      </c>
      <c r="L58" s="24">
        <f>+J58/K58-1</f>
        <v>9.2985127064058926E-2</v>
      </c>
      <c r="M58" s="11"/>
    </row>
    <row r="59" spans="3:13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25">
      <c r="C60" s="19" t="s">
        <v>14</v>
      </c>
      <c r="D60" s="23">
        <v>4778</v>
      </c>
      <c r="E60" s="23">
        <v>4564</v>
      </c>
      <c r="F60" s="24">
        <f>+D60/E60-1</f>
        <v>4.6888694127958042E-2</v>
      </c>
      <c r="G60" s="24"/>
      <c r="H60" s="24"/>
      <c r="I60" s="25"/>
      <c r="J60" s="23">
        <v>18100</v>
      </c>
      <c r="K60" s="23">
        <v>16023</v>
      </c>
      <c r="L60" s="24">
        <f>+J60/K60-1</f>
        <v>0.12962616239156222</v>
      </c>
      <c r="M60" s="11"/>
    </row>
    <row r="61" spans="3:13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25">
      <c r="C62" s="20" t="s">
        <v>6</v>
      </c>
      <c r="D62" s="28">
        <f>SUM(D58:D60)</f>
        <v>14769</v>
      </c>
      <c r="E62" s="28">
        <f>SUM(E58:E60)</f>
        <v>14501</v>
      </c>
      <c r="F62" s="29">
        <f>+D62/E62-1</f>
        <v>1.8481484035583806E-2</v>
      </c>
      <c r="G62" s="29"/>
      <c r="H62" s="29"/>
      <c r="I62" s="25"/>
      <c r="J62" s="28">
        <f>SUM(J58:J60)</f>
        <v>55432</v>
      </c>
      <c r="K62" s="28">
        <f>SUM(K58:K60)</f>
        <v>50179</v>
      </c>
      <c r="L62" s="29">
        <f>+J62/K62-1</f>
        <v>0.10468522688774184</v>
      </c>
      <c r="M62" s="14"/>
    </row>
    <row r="64" spans="3:13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55EF5F-9DB6-47B8-B8BE-F75DDD2CE420}">
  <ds:schemaRefs>
    <ds:schemaRef ds:uri="http://schemas.microsoft.com/office/2006/documentManagement/types"/>
    <ds:schemaRef ds:uri="9c63cbb8-2d6b-4db9-985b-eb5b2fc66967"/>
    <ds:schemaRef ds:uri="d06a085f-9f0e-4248-a60b-b771cc75c7d0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2024</vt:lpstr>
      <vt:lpstr>'APR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2024-05-07T18:10:14Z</cp:lastPrinted>
  <dcterms:created xsi:type="dcterms:W3CDTF">2012-09-06T08:36:43Z</dcterms:created>
  <dcterms:modified xsi:type="dcterms:W3CDTF">2024-05-08T14:00:17Z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