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isaviasky-my.sharepoint.com/personal/anna_halldorsdottir_isavia_is/Documents/Z Drif/HAGDEILD_ADH/VEFSÍÐA ISAVIA/2024/"/>
    </mc:Choice>
  </mc:AlternateContent>
  <xr:revisionPtr revIDLastSave="79" documentId="8_{59A63367-3682-4E05-8780-933FA6A816B9}" xr6:coauthVersionLast="47" xr6:coauthVersionMax="47" xr10:uidLastSave="{855EB5BA-DB43-4ABA-A24E-795645BF8B17}"/>
  <bookViews>
    <workbookView xWindow="-28920" yWindow="-120" windowWidth="29040" windowHeight="17640" xr2:uid="{00000000-000D-0000-FFFF-FFFF00000000}"/>
  </bookViews>
  <sheets>
    <sheet name="MAY 2024" sheetId="9" r:id="rId1"/>
  </sheets>
  <definedNames>
    <definedName name="_xlnm.Print_Area" localSheetId="0">'MAY 2024'!$A$1:$N$63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62" i="9" l="1"/>
  <c r="J62" i="9"/>
  <c r="E62" i="9"/>
  <c r="D62" i="9"/>
  <c r="L60" i="9"/>
  <c r="F60" i="9"/>
  <c r="L58" i="9"/>
  <c r="F58" i="9"/>
  <c r="K53" i="9"/>
  <c r="J53" i="9"/>
  <c r="E53" i="9"/>
  <c r="D53" i="9"/>
  <c r="L51" i="9"/>
  <c r="F51" i="9"/>
  <c r="L49" i="9"/>
  <c r="F49" i="9"/>
  <c r="L47" i="9"/>
  <c r="F47" i="9"/>
  <c r="L45" i="9"/>
  <c r="F45" i="9"/>
  <c r="L43" i="9"/>
  <c r="F43" i="9"/>
  <c r="K38" i="9"/>
  <c r="J38" i="9"/>
  <c r="E38" i="9"/>
  <c r="D38" i="9"/>
  <c r="L36" i="9"/>
  <c r="F36" i="9"/>
  <c r="L34" i="9"/>
  <c r="F34" i="9"/>
  <c r="L32" i="9"/>
  <c r="F32" i="9"/>
  <c r="L30" i="9"/>
  <c r="F30" i="9"/>
  <c r="L28" i="9"/>
  <c r="F28" i="9"/>
  <c r="K22" i="9"/>
  <c r="J22" i="9"/>
  <c r="E22" i="9"/>
  <c r="D22" i="9"/>
  <c r="L20" i="9"/>
  <c r="F20" i="9"/>
  <c r="L18" i="9"/>
  <c r="F18" i="9"/>
  <c r="L16" i="9"/>
  <c r="F16" i="9"/>
  <c r="L14" i="9"/>
  <c r="F14" i="9"/>
  <c r="L12" i="9"/>
  <c r="F12" i="9"/>
  <c r="E10" i="9"/>
  <c r="K10" i="9" s="1"/>
  <c r="D10" i="9"/>
  <c r="J10" i="9" s="1"/>
  <c r="L62" i="9" l="1"/>
  <c r="F62" i="9"/>
  <c r="L53" i="9"/>
  <c r="F53" i="9"/>
  <c r="L38" i="9"/>
  <c r="F38" i="9"/>
  <c r="L22" i="9"/>
  <c r="F22" i="9"/>
</calcChain>
</file>

<file path=xl/sharedStrings.xml><?xml version="1.0" encoding="utf-8"?>
<sst xmlns="http://schemas.openxmlformats.org/spreadsheetml/2006/main" count="30" uniqueCount="16">
  <si>
    <t>Akureyri</t>
  </si>
  <si>
    <t>YEAR TO DATE</t>
  </si>
  <si>
    <t>MOVEMENTS, all departures and landings</t>
  </si>
  <si>
    <t>Keflavik</t>
  </si>
  <si>
    <t>Egilsstadir</t>
  </si>
  <si>
    <t>Other airports</t>
  </si>
  <si>
    <t>TOTAL</t>
  </si>
  <si>
    <t>Change</t>
  </si>
  <si>
    <t>CARGO &amp; MAIL (ton's)</t>
  </si>
  <si>
    <t>Reykjavik Control Area</t>
  </si>
  <si>
    <t>Overflights</t>
  </si>
  <si>
    <r>
      <rPr>
        <sz val="14"/>
        <color theme="0"/>
        <rFont val="Arial Bold"/>
      </rPr>
      <t>MONTHLY REPORT TRAFFIC STATISTICS / SUMMARY</t>
    </r>
    <r>
      <rPr>
        <sz val="11"/>
        <color theme="1"/>
        <rFont val="Calibri"/>
        <family val="2"/>
        <scheme val="minor"/>
      </rPr>
      <t xml:space="preserve">
</t>
    </r>
  </si>
  <si>
    <t>Reykjavik</t>
  </si>
  <si>
    <t>PASSENGERS</t>
  </si>
  <si>
    <t>To / From Iceland</t>
  </si>
  <si>
    <t>MAY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</si>
</sst>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sz val="10"/>
      <color theme="4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4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0"/>
      <color rgb="FF2E598A"/>
      <name val="Arial"/>
      <family val="2"/>
    </font>
    <font>
      <sz val="10"/>
      <color rgb="FF2E598A"/>
      <name val="Arial"/>
      <family val="2"/>
    </font>
    <font>
      <sz val="14"/>
      <color theme="0"/>
      <name val="Arial Bold"/>
    </font>
    <font>
      <sz val="11"/>
      <color rgb="FF5F5F5F"/>
      <name val="Arial"/>
      <family val="2"/>
    </font>
    <font>
      <b/>
      <sz val="10"/>
      <color rgb="FF5F5F5F"/>
      <name val="Arial"/>
      <family val="2"/>
    </font>
    <font>
      <sz val="10"/>
      <color rgb="FF5F5F5F"/>
      <name val="Arial"/>
      <family val="2"/>
    </font>
    <font>
      <b/>
      <sz val="11"/>
      <color rgb="FF5F5F5F"/>
      <name val="Arial"/>
      <family val="2"/>
    </font>
    <font>
      <b/>
      <sz val="11"/>
      <color rgb="FF5F5F5F"/>
      <name val="Calibri"/>
      <family val="2"/>
      <scheme val="minor"/>
    </font>
    <font>
      <b/>
      <sz val="22"/>
      <color theme="1" tint="0.34998626667073579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1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36">
    <xf numFmtId="0" fontId="0" fillId="0" borderId="0" xfId="0"/>
    <xf numFmtId="0" fontId="0" fillId="0" borderId="0" xfId="0" applyAlignment="1">
      <alignment horizontal="center"/>
    </xf>
    <xf numFmtId="0" fontId="12" fillId="0" borderId="0" xfId="0" applyFont="1" applyAlignment="1">
      <alignment horizontal="right"/>
    </xf>
    <xf numFmtId="0" fontId="13" fillId="0" borderId="0" xfId="0" applyFont="1"/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64" fontId="13" fillId="0" borderId="0" xfId="1" applyNumberFormat="1" applyFont="1" applyFill="1" applyBorder="1" applyAlignment="1">
      <alignment horizontal="right"/>
    </xf>
    <xf numFmtId="0" fontId="13" fillId="0" borderId="0" xfId="0" applyFont="1" applyAlignment="1">
      <alignment horizontal="right"/>
    </xf>
    <xf numFmtId="164" fontId="5" fillId="0" borderId="0" xfId="1" applyNumberFormat="1" applyFont="1" applyFill="1" applyBorder="1" applyAlignment="1">
      <alignment horizontal="right"/>
    </xf>
    <xf numFmtId="3" fontId="12" fillId="0" borderId="0" xfId="0" applyNumberFormat="1" applyFont="1" applyAlignment="1">
      <alignment horizontal="right"/>
    </xf>
    <xf numFmtId="164" fontId="12" fillId="0" borderId="0" xfId="1" applyNumberFormat="1" applyFont="1" applyFill="1" applyBorder="1" applyAlignment="1">
      <alignment horizontal="right"/>
    </xf>
    <xf numFmtId="164" fontId="7" fillId="0" borderId="0" xfId="1" applyNumberFormat="1" applyFont="1" applyFill="1" applyBorder="1" applyAlignment="1">
      <alignment horizontal="right"/>
    </xf>
    <xf numFmtId="164" fontId="6" fillId="0" borderId="0" xfId="1" applyNumberFormat="1" applyFont="1" applyFill="1" applyAlignment="1">
      <alignment horizontal="right"/>
    </xf>
    <xf numFmtId="17" fontId="16" fillId="0" borderId="0" xfId="0" applyNumberFormat="1" applyFont="1"/>
    <xf numFmtId="17" fontId="16" fillId="0" borderId="0" xfId="0" applyNumberFormat="1" applyFont="1" applyAlignment="1">
      <alignment horizontal="right"/>
    </xf>
    <xf numFmtId="0" fontId="15" fillId="0" borderId="0" xfId="0" applyFont="1" applyAlignment="1">
      <alignment horizontal="center"/>
    </xf>
    <xf numFmtId="0" fontId="16" fillId="0" borderId="0" xfId="0" applyFont="1"/>
    <xf numFmtId="0" fontId="16" fillId="0" borderId="0" xfId="0" applyFont="1" applyAlignment="1">
      <alignment horizontal="right"/>
    </xf>
    <xf numFmtId="0" fontId="18" fillId="0" borderId="0" xfId="0" applyFont="1" applyAlignment="1">
      <alignment horizontal="right"/>
    </xf>
    <xf numFmtId="0" fontId="17" fillId="0" borderId="0" xfId="0" applyFont="1"/>
    <xf numFmtId="3" fontId="17" fillId="0" borderId="0" xfId="0" applyNumberFormat="1" applyFont="1" applyAlignment="1">
      <alignment horizontal="right"/>
    </xf>
    <xf numFmtId="164" fontId="17" fillId="0" borderId="0" xfId="1" applyNumberFormat="1" applyFont="1" applyFill="1" applyBorder="1" applyAlignment="1">
      <alignment horizontal="right"/>
    </xf>
    <xf numFmtId="0" fontId="17" fillId="0" borderId="0" xfId="0" applyFont="1" applyAlignment="1">
      <alignment horizontal="right"/>
    </xf>
    <xf numFmtId="0" fontId="17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3" fontId="16" fillId="0" borderId="0" xfId="0" applyNumberFormat="1" applyFont="1" applyAlignment="1">
      <alignment horizontal="right"/>
    </xf>
    <xf numFmtId="164" fontId="16" fillId="0" borderId="0" xfId="1" applyNumberFormat="1" applyFont="1" applyFill="1" applyBorder="1" applyAlignment="1">
      <alignment horizontal="right"/>
    </xf>
    <xf numFmtId="0" fontId="19" fillId="0" borderId="0" xfId="0" applyFont="1"/>
    <xf numFmtId="10" fontId="16" fillId="0" borderId="0" xfId="1" applyNumberFormat="1" applyFont="1" applyFill="1" applyBorder="1" applyAlignment="1">
      <alignment horizontal="right"/>
    </xf>
    <xf numFmtId="10" fontId="17" fillId="0" borderId="0" xfId="1" applyNumberFormat="1" applyFont="1" applyFill="1" applyBorder="1" applyAlignment="1">
      <alignment horizontal="right"/>
    </xf>
    <xf numFmtId="0" fontId="0" fillId="0" borderId="0" xfId="0" applyAlignment="1">
      <alignment horizontal="center" vertical="top" wrapText="1"/>
    </xf>
    <xf numFmtId="0" fontId="20" fillId="0" borderId="0" xfId="0" applyFont="1" applyAlignment="1">
      <alignment horizontal="left" vertical="center" wrapText="1"/>
    </xf>
    <xf numFmtId="17" fontId="16" fillId="0" borderId="0" xfId="0" applyNumberFormat="1" applyFont="1" applyAlignment="1">
      <alignment horizontal="right"/>
    </xf>
  </cellXfs>
  <cellStyles count="21"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Normal" xfId="0" builtinId="0"/>
    <cellStyle name="Normal 12" xfId="4" xr:uid="{00000000-0005-0000-0000-000011000000}"/>
    <cellStyle name="Normal 2" xfId="2" xr:uid="{00000000-0005-0000-0000-000012000000}"/>
    <cellStyle name="Normal 3" xfId="3" xr:uid="{00000000-0005-0000-0000-000013000000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12700</xdr:rowOff>
    </xdr:from>
    <xdr:to>
      <xdr:col>8</xdr:col>
      <xdr:colOff>114300</xdr:colOff>
      <xdr:row>3</xdr:row>
      <xdr:rowOff>9525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23825" y="12700"/>
          <a:ext cx="4105275" cy="939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200" b="1">
              <a:solidFill>
                <a:schemeClr val="tx1">
                  <a:lumMod val="65000"/>
                  <a:lumOff val="35000"/>
                </a:schemeClr>
              </a:solidFill>
            </a:rPr>
            <a:t>Monthly report</a:t>
          </a:r>
        </a:p>
        <a:p>
          <a:r>
            <a:rPr lang="en-US" sz="2200" b="1">
              <a:solidFill>
                <a:schemeClr val="tx1">
                  <a:lumMod val="65000"/>
                  <a:lumOff val="35000"/>
                </a:schemeClr>
              </a:solidFill>
            </a:rPr>
            <a:t>Traffic</a:t>
          </a:r>
          <a:r>
            <a:rPr lang="en-US" sz="2200" b="1" baseline="0">
              <a:solidFill>
                <a:schemeClr val="tx1">
                  <a:lumMod val="65000"/>
                  <a:lumOff val="35000"/>
                </a:schemeClr>
              </a:solidFill>
            </a:rPr>
            <a:t> statistics / summary</a:t>
          </a:r>
          <a:endParaRPr lang="en-US" sz="2200" b="1">
            <a:solidFill>
              <a:schemeClr val="tx1">
                <a:lumMod val="65000"/>
                <a:lumOff val="35000"/>
              </a:schemeClr>
            </a:solidFill>
          </a:endParaRPr>
        </a:p>
      </xdr:txBody>
    </xdr:sp>
    <xdr:clientData/>
  </xdr:twoCellAnchor>
  <xdr:twoCellAnchor>
    <xdr:from>
      <xdr:col>2</xdr:col>
      <xdr:colOff>25589</xdr:colOff>
      <xdr:row>5</xdr:row>
      <xdr:rowOff>38100</xdr:rowOff>
    </xdr:from>
    <xdr:to>
      <xdr:col>12</xdr:col>
      <xdr:colOff>2799</xdr:colOff>
      <xdr:row>5</xdr:row>
      <xdr:rowOff>49450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CxnSpPr/>
      </xdr:nvCxnSpPr>
      <xdr:spPr>
        <a:xfrm>
          <a:off x="279589" y="1371600"/>
          <a:ext cx="6873310" cy="11350"/>
        </a:xfrm>
        <a:prstGeom prst="line">
          <a:avLst/>
        </a:prstGeom>
        <a:ln w="22225">
          <a:solidFill>
            <a:srgbClr val="BE4B1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25589</xdr:colOff>
      <xdr:row>23</xdr:row>
      <xdr:rowOff>177800</xdr:rowOff>
    </xdr:from>
    <xdr:to>
      <xdr:col>12</xdr:col>
      <xdr:colOff>2799</xdr:colOff>
      <xdr:row>23</xdr:row>
      <xdr:rowOff>189150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CxnSpPr/>
      </xdr:nvCxnSpPr>
      <xdr:spPr>
        <a:xfrm>
          <a:off x="279589" y="3708400"/>
          <a:ext cx="6873310" cy="11350"/>
        </a:xfrm>
        <a:prstGeom prst="line">
          <a:avLst/>
        </a:prstGeom>
        <a:ln w="22225">
          <a:solidFill>
            <a:srgbClr val="BE4B1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25589</xdr:colOff>
      <xdr:row>39</xdr:row>
      <xdr:rowOff>25400</xdr:rowOff>
    </xdr:from>
    <xdr:to>
      <xdr:col>12</xdr:col>
      <xdr:colOff>2799</xdr:colOff>
      <xdr:row>39</xdr:row>
      <xdr:rowOff>36750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CxnSpPr/>
      </xdr:nvCxnSpPr>
      <xdr:spPr>
        <a:xfrm>
          <a:off x="279589" y="5689600"/>
          <a:ext cx="6873310" cy="11350"/>
        </a:xfrm>
        <a:prstGeom prst="line">
          <a:avLst/>
        </a:prstGeom>
        <a:ln w="22225">
          <a:solidFill>
            <a:srgbClr val="BE4B1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25589</xdr:colOff>
      <xdr:row>53</xdr:row>
      <xdr:rowOff>177800</xdr:rowOff>
    </xdr:from>
    <xdr:to>
      <xdr:col>12</xdr:col>
      <xdr:colOff>2799</xdr:colOff>
      <xdr:row>53</xdr:row>
      <xdr:rowOff>189150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CxnSpPr/>
      </xdr:nvCxnSpPr>
      <xdr:spPr>
        <a:xfrm>
          <a:off x="279589" y="7670800"/>
          <a:ext cx="6873310" cy="11350"/>
        </a:xfrm>
        <a:prstGeom prst="line">
          <a:avLst/>
        </a:prstGeom>
        <a:ln w="22225">
          <a:solidFill>
            <a:srgbClr val="BE4B1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25589</xdr:colOff>
      <xdr:row>62</xdr:row>
      <xdr:rowOff>177800</xdr:rowOff>
    </xdr:from>
    <xdr:to>
      <xdr:col>12</xdr:col>
      <xdr:colOff>2799</xdr:colOff>
      <xdr:row>62</xdr:row>
      <xdr:rowOff>189150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CxnSpPr/>
      </xdr:nvCxnSpPr>
      <xdr:spPr>
        <a:xfrm>
          <a:off x="279589" y="8915400"/>
          <a:ext cx="6873310" cy="11350"/>
        </a:xfrm>
        <a:prstGeom prst="line">
          <a:avLst/>
        </a:prstGeom>
        <a:ln w="22225">
          <a:solidFill>
            <a:srgbClr val="BE4B1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9</xdr:col>
      <xdr:colOff>424996</xdr:colOff>
      <xdr:row>0</xdr:row>
      <xdr:rowOff>201248</xdr:rowOff>
    </xdr:from>
    <xdr:to>
      <xdr:col>11</xdr:col>
      <xdr:colOff>708212</xdr:colOff>
      <xdr:row>2</xdr:row>
      <xdr:rowOff>74205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69996" y="201248"/>
          <a:ext cx="1809756" cy="6286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:M64"/>
  <sheetViews>
    <sheetView showGridLines="0" tabSelected="1" showWhiteSpace="0" topLeftCell="A22" zoomScale="115" zoomScaleNormal="115" zoomScalePageLayoutView="150" workbookViewId="0">
      <selection activeCell="K61" sqref="K61"/>
    </sheetView>
  </sheetViews>
  <sheetFormatPr defaultColWidth="8.42578125" defaultRowHeight="15" x14ac:dyDescent="0.25"/>
  <cols>
    <col min="1" max="2" width="1.7109375" customWidth="1"/>
    <col min="3" max="3" width="16.7109375" style="1" customWidth="1"/>
    <col min="4" max="6" width="10.7109375" style="1" customWidth="1"/>
    <col min="7" max="7" width="1.7109375" style="1" customWidth="1"/>
    <col min="8" max="8" width="3.7109375" style="1" customWidth="1"/>
    <col min="9" max="9" width="4.42578125" style="1" customWidth="1"/>
    <col min="10" max="12" width="10.7109375" style="1" customWidth="1"/>
    <col min="13" max="13" width="1.7109375" style="1" customWidth="1"/>
    <col min="14" max="14" width="9.140625" customWidth="1"/>
    <col min="16" max="16" width="11.140625" bestFit="1" customWidth="1"/>
  </cols>
  <sheetData>
    <row r="1" spans="3:13" ht="42.95" customHeight="1" x14ac:dyDescent="0.25">
      <c r="C1" s="34"/>
      <c r="D1" s="34"/>
      <c r="E1" s="34"/>
      <c r="F1" s="34"/>
      <c r="G1" s="34"/>
    </row>
    <row r="2" spans="3:13" ht="17.100000000000001" customHeight="1" x14ac:dyDescent="0.25">
      <c r="C2" s="33" t="s">
        <v>11</v>
      </c>
      <c r="D2" s="33"/>
      <c r="E2" s="33"/>
      <c r="F2" s="33"/>
      <c r="G2" s="33"/>
      <c r="H2" s="33"/>
      <c r="I2" s="33"/>
      <c r="J2" s="33"/>
      <c r="K2" s="4"/>
      <c r="L2" s="4"/>
      <c r="M2" s="5"/>
    </row>
    <row r="3" spans="3:13" x14ac:dyDescent="0.25">
      <c r="C3"/>
      <c r="D3"/>
      <c r="E3"/>
      <c r="F3"/>
      <c r="G3"/>
      <c r="H3"/>
      <c r="I3"/>
      <c r="J3"/>
      <c r="K3"/>
      <c r="L3"/>
      <c r="M3"/>
    </row>
    <row r="5" spans="3:13" x14ac:dyDescent="0.25">
      <c r="C5"/>
      <c r="D5"/>
      <c r="E5"/>
      <c r="F5"/>
      <c r="G5"/>
      <c r="H5"/>
      <c r="I5"/>
      <c r="J5"/>
      <c r="K5"/>
      <c r="L5"/>
      <c r="M5"/>
    </row>
    <row r="7" spans="3:13" ht="15.75" x14ac:dyDescent="0.25">
      <c r="C7" s="6"/>
      <c r="D7" s="35" t="s">
        <v>15</v>
      </c>
      <c r="E7" s="35"/>
      <c r="F7" s="35"/>
      <c r="G7"/>
      <c r="H7"/>
      <c r="I7" s="7"/>
      <c r="J7"/>
      <c r="K7"/>
      <c r="L7" s="20" t="s">
        <v>1</v>
      </c>
    </row>
    <row r="8" spans="3:13" x14ac:dyDescent="0.25">
      <c r="C8" s="27" t="s">
        <v>13</v>
      </c>
      <c r="D8" s="16"/>
      <c r="E8" s="16"/>
      <c r="G8" s="17"/>
      <c r="H8" s="17"/>
      <c r="I8" s="18"/>
      <c r="J8" s="19"/>
      <c r="K8" s="19"/>
      <c r="M8" s="8"/>
    </row>
    <row r="9" spans="3:13" ht="3" customHeight="1" x14ac:dyDescent="0.25">
      <c r="C9" s="18"/>
      <c r="D9" s="16"/>
      <c r="E9" s="16"/>
      <c r="F9" s="17"/>
      <c r="G9" s="17"/>
      <c r="H9" s="17"/>
      <c r="I9" s="18"/>
      <c r="J9" s="19"/>
      <c r="K9" s="19"/>
      <c r="L9" s="20"/>
      <c r="M9" s="8"/>
    </row>
    <row r="10" spans="3:13" x14ac:dyDescent="0.25">
      <c r="C10" s="18"/>
      <c r="D10" s="21">
        <f ca="1">YEAR(TODAY())</f>
        <v>2024</v>
      </c>
      <c r="E10" s="21">
        <f ca="1">YEAR(TODAY())-1</f>
        <v>2023</v>
      </c>
      <c r="F10" s="21" t="s">
        <v>7</v>
      </c>
      <c r="G10" s="21"/>
      <c r="H10" s="21"/>
      <c r="I10" s="18"/>
      <c r="J10" s="21">
        <f ca="1">D10</f>
        <v>2024</v>
      </c>
      <c r="K10" s="21">
        <f ca="1">E10</f>
        <v>2023</v>
      </c>
      <c r="L10" s="21" t="s">
        <v>7</v>
      </c>
    </row>
    <row r="11" spans="3:13" ht="3" customHeight="1" x14ac:dyDescent="0.25">
      <c r="C11" s="18"/>
      <c r="D11" s="21"/>
      <c r="E11" s="21"/>
      <c r="F11" s="21"/>
      <c r="G11" s="21"/>
      <c r="H11" s="21"/>
      <c r="I11" s="18"/>
      <c r="J11" s="21"/>
      <c r="K11" s="21"/>
      <c r="L11" s="21"/>
    </row>
    <row r="12" spans="3:13" x14ac:dyDescent="0.25">
      <c r="C12" s="22" t="s">
        <v>3</v>
      </c>
      <c r="D12" s="23">
        <v>687214</v>
      </c>
      <c r="E12" s="23">
        <v>648353</v>
      </c>
      <c r="F12" s="24">
        <f>+D12/E12-1</f>
        <v>5.9938027586823761E-2</v>
      </c>
      <c r="G12" s="24"/>
      <c r="H12" s="24"/>
      <c r="I12" s="25"/>
      <c r="J12" s="23">
        <v>2799489</v>
      </c>
      <c r="K12" s="23">
        <v>2495393</v>
      </c>
      <c r="L12" s="32">
        <f>+J12/K12-1</f>
        <v>0.12186296907941951</v>
      </c>
      <c r="M12" s="11"/>
    </row>
    <row r="13" spans="3:13" ht="3" customHeight="1" x14ac:dyDescent="0.25">
      <c r="C13" s="22"/>
      <c r="D13" s="23"/>
      <c r="E13" s="23"/>
      <c r="F13" s="24"/>
      <c r="G13" s="24"/>
      <c r="H13" s="24"/>
      <c r="I13" s="25"/>
      <c r="J13" s="23"/>
      <c r="K13" s="23"/>
      <c r="L13" s="24"/>
      <c r="M13" s="11"/>
    </row>
    <row r="14" spans="3:13" x14ac:dyDescent="0.25">
      <c r="C14" s="26" t="s">
        <v>12</v>
      </c>
      <c r="D14" s="23">
        <v>29379</v>
      </c>
      <c r="E14" s="23">
        <v>27612</v>
      </c>
      <c r="F14" s="24">
        <f t="shared" ref="F14:F22" si="0">+D14/E14-1</f>
        <v>6.3993915688830949E-2</v>
      </c>
      <c r="G14" s="24"/>
      <c r="H14" s="24"/>
      <c r="I14" s="25"/>
      <c r="J14" s="23">
        <v>138776</v>
      </c>
      <c r="K14" s="23">
        <v>127741</v>
      </c>
      <c r="L14" s="24">
        <f t="shared" ref="L14:L22" si="1">+J14/K14-1</f>
        <v>8.6385733632897921E-2</v>
      </c>
      <c r="M14" s="11"/>
    </row>
    <row r="15" spans="3:13" ht="3" customHeight="1" x14ac:dyDescent="0.25">
      <c r="C15" s="26"/>
      <c r="D15" s="23"/>
      <c r="E15" s="23"/>
      <c r="F15" s="24"/>
      <c r="G15" s="24"/>
      <c r="H15" s="24"/>
      <c r="I15" s="25"/>
      <c r="J15" s="23"/>
      <c r="K15" s="23"/>
      <c r="L15" s="24"/>
      <c r="M15" s="11"/>
    </row>
    <row r="16" spans="3:13" x14ac:dyDescent="0.25">
      <c r="C16" s="26" t="s">
        <v>0</v>
      </c>
      <c r="D16" s="23">
        <v>15780</v>
      </c>
      <c r="E16" s="23">
        <v>14686</v>
      </c>
      <c r="F16" s="24">
        <f t="shared" si="0"/>
        <v>7.4492714149530181E-2</v>
      </c>
      <c r="G16" s="24"/>
      <c r="H16" s="24"/>
      <c r="I16" s="25"/>
      <c r="J16" s="23">
        <v>84619</v>
      </c>
      <c r="K16" s="23">
        <v>77134</v>
      </c>
      <c r="L16" s="24">
        <f t="shared" si="1"/>
        <v>9.7038919283325198E-2</v>
      </c>
      <c r="M16" s="11"/>
    </row>
    <row r="17" spans="3:13" ht="2.1" customHeight="1" x14ac:dyDescent="0.25">
      <c r="C17" s="26"/>
      <c r="D17" s="23"/>
      <c r="E17" s="23"/>
      <c r="F17" s="24"/>
      <c r="G17" s="24"/>
      <c r="H17" s="24"/>
      <c r="I17" s="25"/>
      <c r="J17" s="23"/>
      <c r="K17" s="23"/>
      <c r="L17" s="24"/>
      <c r="M17" s="11"/>
    </row>
    <row r="18" spans="3:13" x14ac:dyDescent="0.25">
      <c r="C18" s="26" t="s">
        <v>4</v>
      </c>
      <c r="D18" s="23">
        <v>8415</v>
      </c>
      <c r="E18" s="23">
        <v>7816</v>
      </c>
      <c r="F18" s="24">
        <f t="shared" si="0"/>
        <v>7.6637666325486187E-2</v>
      </c>
      <c r="G18" s="24"/>
      <c r="H18" s="24"/>
      <c r="I18" s="25"/>
      <c r="J18" s="23">
        <v>37073</v>
      </c>
      <c r="K18" s="23">
        <v>36184</v>
      </c>
      <c r="L18" s="24">
        <f t="shared" si="1"/>
        <v>2.4568870218881322E-2</v>
      </c>
      <c r="M18" s="11"/>
    </row>
    <row r="19" spans="3:13" ht="3" customHeight="1" x14ac:dyDescent="0.25">
      <c r="C19" s="26"/>
      <c r="D19" s="23"/>
      <c r="E19" s="23"/>
      <c r="F19" s="24"/>
      <c r="G19" s="24"/>
      <c r="H19" s="24"/>
      <c r="I19" s="25"/>
      <c r="J19" s="23"/>
      <c r="K19" s="23"/>
      <c r="L19" s="24"/>
      <c r="M19" s="11"/>
    </row>
    <row r="20" spans="3:13" x14ac:dyDescent="0.25">
      <c r="C20" s="26" t="s">
        <v>5</v>
      </c>
      <c r="D20" s="23">
        <v>4469</v>
      </c>
      <c r="E20" s="23">
        <v>4843</v>
      </c>
      <c r="F20" s="24">
        <f t="shared" si="0"/>
        <v>-7.7224860623580471E-2</v>
      </c>
      <c r="G20" s="24"/>
      <c r="H20" s="24"/>
      <c r="I20" s="25"/>
      <c r="J20" s="23">
        <v>18605</v>
      </c>
      <c r="K20" s="23">
        <v>20645</v>
      </c>
      <c r="L20" s="24">
        <f t="shared" si="1"/>
        <v>-9.8813271978687278E-2</v>
      </c>
      <c r="M20" s="11"/>
    </row>
    <row r="21" spans="3:13" ht="3" customHeight="1" x14ac:dyDescent="0.25">
      <c r="C21" s="27"/>
      <c r="D21" s="23"/>
      <c r="E21" s="23"/>
      <c r="F21" s="24"/>
      <c r="G21" s="24"/>
      <c r="H21" s="24"/>
      <c r="I21" s="25"/>
      <c r="J21" s="23"/>
      <c r="K21" s="23"/>
      <c r="L21" s="24"/>
      <c r="M21" s="11"/>
    </row>
    <row r="22" spans="3:13" x14ac:dyDescent="0.25">
      <c r="C22" s="20" t="s">
        <v>6</v>
      </c>
      <c r="D22" s="28">
        <f>SUM(D12:D20)</f>
        <v>745257</v>
      </c>
      <c r="E22" s="28">
        <f>SUM(E12:E20)</f>
        <v>703310</v>
      </c>
      <c r="F22" s="29">
        <f t="shared" si="0"/>
        <v>5.964226301346498E-2</v>
      </c>
      <c r="G22" s="29"/>
      <c r="H22" s="29"/>
      <c r="I22" s="25"/>
      <c r="J22" s="28">
        <f>SUM(J12:J20)</f>
        <v>3078562</v>
      </c>
      <c r="K22" s="28">
        <f>SUM(K12:K20)</f>
        <v>2757097</v>
      </c>
      <c r="L22" s="29">
        <f t="shared" si="1"/>
        <v>0.11659546254629416</v>
      </c>
      <c r="M22" s="14"/>
    </row>
    <row r="23" spans="3:13" ht="2.1" customHeight="1" x14ac:dyDescent="0.25">
      <c r="C23" s="20"/>
      <c r="D23" s="28"/>
      <c r="E23" s="28"/>
      <c r="F23" s="29"/>
      <c r="G23" s="29"/>
      <c r="H23" s="29"/>
      <c r="I23" s="25"/>
      <c r="J23" s="28"/>
      <c r="K23" s="28"/>
      <c r="L23" s="29"/>
      <c r="M23" s="14"/>
    </row>
    <row r="24" spans="3:13" x14ac:dyDescent="0.25">
      <c r="C24" s="2"/>
      <c r="D24" s="12"/>
      <c r="E24" s="12"/>
      <c r="F24" s="13"/>
      <c r="G24" s="13"/>
      <c r="H24" s="13"/>
      <c r="I24" s="10"/>
      <c r="J24" s="12"/>
      <c r="K24" s="12"/>
      <c r="L24" s="13"/>
      <c r="M24" s="14"/>
    </row>
    <row r="25" spans="3:13" x14ac:dyDescent="0.25">
      <c r="C25" s="2"/>
      <c r="D25" s="12"/>
      <c r="E25" s="12"/>
      <c r="F25" s="13"/>
      <c r="G25" s="13"/>
      <c r="H25" s="13"/>
      <c r="I25" s="10"/>
      <c r="J25" s="12"/>
      <c r="K25" s="12"/>
      <c r="L25" s="13"/>
      <c r="M25" s="14"/>
    </row>
    <row r="26" spans="3:13" x14ac:dyDescent="0.25">
      <c r="C26" s="19" t="s">
        <v>2</v>
      </c>
      <c r="D26" s="25"/>
      <c r="E26" s="25"/>
      <c r="F26" s="24"/>
      <c r="G26" s="24"/>
      <c r="H26" s="24"/>
      <c r="I26" s="25"/>
      <c r="J26" s="25"/>
      <c r="K26" s="25"/>
      <c r="L26" s="24"/>
      <c r="M26" s="15"/>
    </row>
    <row r="27" spans="3:13" ht="3" customHeight="1" x14ac:dyDescent="0.25">
      <c r="C27" s="19"/>
      <c r="E27" s="25"/>
      <c r="F27" s="24"/>
      <c r="G27" s="24"/>
      <c r="H27" s="24"/>
      <c r="I27" s="25"/>
      <c r="J27" s="25"/>
      <c r="K27" s="25"/>
      <c r="L27" s="24"/>
      <c r="M27" s="15"/>
    </row>
    <row r="28" spans="3:13" x14ac:dyDescent="0.25">
      <c r="C28" s="22" t="s">
        <v>3</v>
      </c>
      <c r="D28" s="23">
        <v>6519</v>
      </c>
      <c r="E28" s="23">
        <v>6337</v>
      </c>
      <c r="F28" s="24">
        <f>+D28/E28-1</f>
        <v>2.8720214612592665E-2</v>
      </c>
      <c r="G28" s="24"/>
      <c r="H28" s="24"/>
      <c r="I28" s="25"/>
      <c r="J28" s="23">
        <v>27821</v>
      </c>
      <c r="K28" s="23">
        <v>26854</v>
      </c>
      <c r="L28" s="24">
        <f>+J28/K28-1</f>
        <v>3.6009533030461061E-2</v>
      </c>
      <c r="M28" s="11"/>
    </row>
    <row r="29" spans="3:13" ht="3" customHeight="1" x14ac:dyDescent="0.25">
      <c r="C29" s="22"/>
      <c r="D29" s="23"/>
      <c r="E29" s="23"/>
      <c r="F29" s="24"/>
      <c r="G29" s="24"/>
      <c r="H29" s="24"/>
      <c r="I29" s="25"/>
      <c r="J29" s="23"/>
      <c r="K29" s="23"/>
      <c r="L29" s="24"/>
      <c r="M29" s="11"/>
    </row>
    <row r="30" spans="3:13" x14ac:dyDescent="0.25">
      <c r="C30" s="26" t="s">
        <v>12</v>
      </c>
      <c r="D30" s="23">
        <v>3296</v>
      </c>
      <c r="E30" s="23">
        <v>2415</v>
      </c>
      <c r="F30" s="24">
        <f t="shared" ref="F30:F38" si="2">+D30/E30-1</f>
        <v>0.36480331262939969</v>
      </c>
      <c r="G30" s="24"/>
      <c r="H30" s="24"/>
      <c r="I30" s="25"/>
      <c r="J30" s="23">
        <v>16139</v>
      </c>
      <c r="K30" s="23">
        <v>14595</v>
      </c>
      <c r="L30" s="24">
        <f t="shared" ref="L30:L38" si="3">+J30/K30-1</f>
        <v>0.10578965399109275</v>
      </c>
      <c r="M30" s="11"/>
    </row>
    <row r="31" spans="3:13" ht="3" customHeight="1" x14ac:dyDescent="0.25">
      <c r="C31" s="26"/>
      <c r="D31" s="23"/>
      <c r="E31" s="23"/>
      <c r="F31" s="24"/>
      <c r="G31" s="24"/>
      <c r="H31" s="24"/>
      <c r="I31" s="25"/>
      <c r="J31" s="23"/>
      <c r="K31" s="23"/>
      <c r="L31" s="24"/>
      <c r="M31" s="11"/>
    </row>
    <row r="32" spans="3:13" x14ac:dyDescent="0.25">
      <c r="C32" s="26" t="s">
        <v>0</v>
      </c>
      <c r="D32" s="23">
        <v>1377</v>
      </c>
      <c r="E32" s="23">
        <v>1259</v>
      </c>
      <c r="F32" s="24">
        <f t="shared" si="2"/>
        <v>9.3725178713264468E-2</v>
      </c>
      <c r="G32" s="24"/>
      <c r="H32" s="24"/>
      <c r="I32" s="25"/>
      <c r="J32" s="23">
        <v>4675</v>
      </c>
      <c r="K32" s="23">
        <v>4826</v>
      </c>
      <c r="L32" s="24">
        <f t="shared" si="3"/>
        <v>-3.1288852051388316E-2</v>
      </c>
      <c r="M32" s="11"/>
    </row>
    <row r="33" spans="3:13" ht="3" customHeight="1" x14ac:dyDescent="0.25">
      <c r="C33" s="26"/>
      <c r="D33" s="23"/>
      <c r="E33" s="23"/>
      <c r="F33" s="24"/>
      <c r="G33" s="24"/>
      <c r="H33" s="24"/>
      <c r="I33" s="25"/>
      <c r="J33" s="23"/>
      <c r="K33" s="23"/>
      <c r="L33" s="24"/>
      <c r="M33" s="11"/>
    </row>
    <row r="34" spans="3:13" x14ac:dyDescent="0.25">
      <c r="C34" s="26" t="s">
        <v>4</v>
      </c>
      <c r="D34" s="23">
        <v>265</v>
      </c>
      <c r="E34" s="23">
        <v>353</v>
      </c>
      <c r="F34" s="24">
        <f t="shared" si="2"/>
        <v>-0.24929178470254953</v>
      </c>
      <c r="G34" s="24"/>
      <c r="H34" s="24"/>
      <c r="I34" s="25"/>
      <c r="J34" s="23">
        <v>1085</v>
      </c>
      <c r="K34" s="23">
        <v>1186</v>
      </c>
      <c r="L34" s="24">
        <f t="shared" si="3"/>
        <v>-8.5160202360876847E-2</v>
      </c>
      <c r="M34" s="11"/>
    </row>
    <row r="35" spans="3:13" ht="3" customHeight="1" x14ac:dyDescent="0.25">
      <c r="C35" s="26"/>
      <c r="D35" s="23"/>
      <c r="E35" s="23"/>
      <c r="F35" s="24"/>
      <c r="G35" s="24"/>
      <c r="H35" s="24"/>
      <c r="I35" s="25"/>
      <c r="J35" s="23"/>
      <c r="K35" s="23"/>
      <c r="L35" s="24"/>
      <c r="M35" s="11"/>
    </row>
    <row r="36" spans="3:13" x14ac:dyDescent="0.25">
      <c r="C36" s="26" t="s">
        <v>5</v>
      </c>
      <c r="D36" s="23">
        <v>638</v>
      </c>
      <c r="E36" s="23">
        <v>568</v>
      </c>
      <c r="F36" s="24">
        <f t="shared" si="2"/>
        <v>0.12323943661971826</v>
      </c>
      <c r="G36" s="24"/>
      <c r="H36" s="24"/>
      <c r="I36" s="25"/>
      <c r="J36" s="23">
        <v>2725</v>
      </c>
      <c r="K36" s="23">
        <v>2792</v>
      </c>
      <c r="L36" s="24">
        <f t="shared" si="3"/>
        <v>-2.3997134670487141E-2</v>
      </c>
      <c r="M36" s="11"/>
    </row>
    <row r="37" spans="3:13" ht="3" customHeight="1" x14ac:dyDescent="0.25">
      <c r="C37" s="27"/>
      <c r="D37" s="23"/>
      <c r="E37" s="23"/>
      <c r="F37" s="24"/>
      <c r="G37" s="24"/>
      <c r="H37" s="24"/>
      <c r="I37" s="25"/>
      <c r="J37" s="23"/>
      <c r="K37" s="23"/>
      <c r="L37" s="24"/>
      <c r="M37" s="11"/>
    </row>
    <row r="38" spans="3:13" x14ac:dyDescent="0.25">
      <c r="C38" s="20" t="s">
        <v>6</v>
      </c>
      <c r="D38" s="28">
        <f>SUM(D28:D36)</f>
        <v>12095</v>
      </c>
      <c r="E38" s="28">
        <f>SUM(E28:E36)</f>
        <v>10932</v>
      </c>
      <c r="F38" s="29">
        <f t="shared" si="2"/>
        <v>0.10638492499085261</v>
      </c>
      <c r="G38" s="29"/>
      <c r="H38" s="29"/>
      <c r="I38" s="25"/>
      <c r="J38" s="28">
        <f>SUM(J28:J36)</f>
        <v>52445</v>
      </c>
      <c r="K38" s="28">
        <f>SUM(K28:K36)</f>
        <v>50253</v>
      </c>
      <c r="L38" s="29">
        <f t="shared" si="3"/>
        <v>4.3619286410761626E-2</v>
      </c>
      <c r="M38" s="14"/>
    </row>
    <row r="39" spans="3:13" x14ac:dyDescent="0.25">
      <c r="C39" s="2"/>
      <c r="D39" s="12"/>
      <c r="E39" s="12"/>
      <c r="F39" s="13"/>
      <c r="G39" s="13"/>
      <c r="H39" s="13"/>
      <c r="I39" s="10"/>
      <c r="J39" s="12"/>
      <c r="K39" s="12"/>
      <c r="L39" s="13"/>
      <c r="M39" s="14"/>
    </row>
    <row r="40" spans="3:13" ht="9" customHeight="1" x14ac:dyDescent="0.25">
      <c r="C40" s="2"/>
      <c r="D40" s="12"/>
      <c r="E40" s="12"/>
      <c r="F40" s="13"/>
      <c r="G40" s="13"/>
      <c r="H40" s="13"/>
      <c r="I40" s="10"/>
      <c r="J40" s="12"/>
      <c r="K40" s="12"/>
      <c r="L40" s="13"/>
      <c r="M40" s="14"/>
    </row>
    <row r="41" spans="3:13" x14ac:dyDescent="0.25">
      <c r="C41" s="3"/>
      <c r="D41" s="10"/>
      <c r="E41" s="10"/>
      <c r="F41" s="9"/>
      <c r="G41" s="9"/>
      <c r="H41" s="9"/>
      <c r="I41" s="10"/>
      <c r="J41" s="10"/>
      <c r="K41" s="10"/>
      <c r="L41" s="9"/>
      <c r="M41" s="15"/>
    </row>
    <row r="42" spans="3:13" x14ac:dyDescent="0.25">
      <c r="C42" s="19" t="s">
        <v>8</v>
      </c>
      <c r="D42" s="25"/>
      <c r="E42" s="25"/>
      <c r="F42" s="24"/>
      <c r="G42" s="24"/>
      <c r="H42" s="24"/>
      <c r="I42" s="25"/>
      <c r="J42" s="25"/>
      <c r="K42" s="25"/>
      <c r="L42" s="24"/>
      <c r="M42" s="15"/>
    </row>
    <row r="43" spans="3:13" x14ac:dyDescent="0.25">
      <c r="C43" s="22" t="s">
        <v>3</v>
      </c>
      <c r="D43" s="23">
        <v>4779</v>
      </c>
      <c r="E43" s="23">
        <v>4877</v>
      </c>
      <c r="F43" s="24">
        <f>+D43/E43-1</f>
        <v>-2.0094320278859934E-2</v>
      </c>
      <c r="G43" s="24"/>
      <c r="H43" s="24"/>
      <c r="I43" s="25"/>
      <c r="J43" s="23">
        <v>24068</v>
      </c>
      <c r="K43" s="23">
        <v>25123</v>
      </c>
      <c r="L43" s="24">
        <f>+J43/K43-1</f>
        <v>-4.1993392508856475E-2</v>
      </c>
      <c r="M43" s="11"/>
    </row>
    <row r="44" spans="3:13" ht="3" customHeight="1" x14ac:dyDescent="0.25">
      <c r="C44" s="22"/>
      <c r="D44" s="23"/>
      <c r="E44" s="23"/>
      <c r="F44" s="24"/>
      <c r="G44" s="24"/>
      <c r="H44" s="24"/>
      <c r="I44" s="25"/>
      <c r="J44" s="23"/>
      <c r="K44" s="23"/>
      <c r="L44" s="24"/>
      <c r="M44" s="11"/>
    </row>
    <row r="45" spans="3:13" x14ac:dyDescent="0.25">
      <c r="C45" s="26" t="s">
        <v>12</v>
      </c>
      <c r="D45" s="23">
        <v>55.3</v>
      </c>
      <c r="E45" s="23">
        <v>58.6</v>
      </c>
      <c r="F45" s="24">
        <f t="shared" ref="F45:F53" si="4">+D45/E45-1</f>
        <v>-5.6313993174061494E-2</v>
      </c>
      <c r="G45" s="24"/>
      <c r="H45" s="24"/>
      <c r="I45" s="25"/>
      <c r="J45" s="23">
        <v>230.5</v>
      </c>
      <c r="K45" s="23">
        <v>257.60000000000002</v>
      </c>
      <c r="L45" s="24">
        <f t="shared" ref="L45:L53" si="5">+J45/K45-1</f>
        <v>-0.10520186335403736</v>
      </c>
      <c r="M45" s="11"/>
    </row>
    <row r="46" spans="3:13" ht="3" customHeight="1" x14ac:dyDescent="0.25">
      <c r="C46" s="26"/>
      <c r="D46" s="23"/>
      <c r="E46" s="23"/>
      <c r="F46" s="24"/>
      <c r="G46" s="24"/>
      <c r="H46" s="24"/>
      <c r="I46" s="25"/>
      <c r="J46" s="23"/>
      <c r="K46" s="23"/>
      <c r="L46" s="24"/>
      <c r="M46" s="11"/>
    </row>
    <row r="47" spans="3:13" x14ac:dyDescent="0.25">
      <c r="C47" s="26" t="s">
        <v>0</v>
      </c>
      <c r="D47" s="23">
        <v>37.5</v>
      </c>
      <c r="E47" s="23">
        <v>37.200000000000003</v>
      </c>
      <c r="F47" s="24">
        <f t="shared" si="4"/>
        <v>8.0645161290322509E-3</v>
      </c>
      <c r="G47" s="24"/>
      <c r="H47" s="24"/>
      <c r="I47" s="25"/>
      <c r="J47" s="23">
        <v>149.80000000000001</v>
      </c>
      <c r="K47" s="23">
        <v>174.2</v>
      </c>
      <c r="L47" s="24">
        <f t="shared" si="5"/>
        <v>-0.14006888633754289</v>
      </c>
      <c r="M47" s="11"/>
    </row>
    <row r="48" spans="3:13" ht="3" customHeight="1" x14ac:dyDescent="0.25">
      <c r="C48" s="26"/>
      <c r="D48" s="23"/>
      <c r="E48" s="23"/>
      <c r="F48" s="24"/>
      <c r="G48" s="24"/>
      <c r="H48" s="24"/>
      <c r="I48" s="25"/>
      <c r="J48" s="23"/>
      <c r="K48" s="23"/>
      <c r="L48" s="24"/>
      <c r="M48" s="11"/>
    </row>
    <row r="49" spans="3:13" x14ac:dyDescent="0.25">
      <c r="C49" s="26" t="s">
        <v>4</v>
      </c>
      <c r="D49" s="23">
        <v>13.3</v>
      </c>
      <c r="E49" s="23">
        <v>11.8</v>
      </c>
      <c r="F49" s="24">
        <f t="shared" si="4"/>
        <v>0.12711864406779649</v>
      </c>
      <c r="G49" s="24"/>
      <c r="H49" s="24"/>
      <c r="I49" s="25"/>
      <c r="J49" s="23">
        <v>56.5</v>
      </c>
      <c r="K49" s="23">
        <v>55.5</v>
      </c>
      <c r="L49" s="24">
        <f t="shared" si="5"/>
        <v>1.8018018018018056E-2</v>
      </c>
      <c r="M49" s="11"/>
    </row>
    <row r="50" spans="3:13" ht="3" customHeight="1" x14ac:dyDescent="0.25">
      <c r="C50" s="26"/>
      <c r="D50" s="23"/>
      <c r="E50" s="23"/>
      <c r="F50" s="24"/>
      <c r="G50" s="24"/>
      <c r="H50" s="24"/>
      <c r="I50" s="25"/>
      <c r="J50" s="23"/>
      <c r="K50" s="23"/>
      <c r="L50" s="24"/>
      <c r="M50" s="11"/>
    </row>
    <row r="51" spans="3:13" x14ac:dyDescent="0.25">
      <c r="C51" s="26" t="s">
        <v>5</v>
      </c>
      <c r="D51" s="23">
        <v>8.4</v>
      </c>
      <c r="E51" s="23">
        <v>13</v>
      </c>
      <c r="F51" s="24">
        <f t="shared" si="4"/>
        <v>-0.35384615384615381</v>
      </c>
      <c r="G51" s="24"/>
      <c r="H51" s="24"/>
      <c r="I51" s="25"/>
      <c r="J51" s="23">
        <v>35.1</v>
      </c>
      <c r="K51" s="23">
        <v>52.4</v>
      </c>
      <c r="L51" s="24">
        <f t="shared" si="5"/>
        <v>-0.33015267175572516</v>
      </c>
      <c r="M51" s="11"/>
    </row>
    <row r="52" spans="3:13" ht="3" customHeight="1" x14ac:dyDescent="0.25">
      <c r="C52" s="27"/>
      <c r="D52" s="23"/>
      <c r="E52" s="23"/>
      <c r="F52" s="24"/>
      <c r="G52" s="24"/>
      <c r="H52" s="24"/>
      <c r="I52" s="25"/>
      <c r="J52" s="23"/>
      <c r="K52" s="23"/>
      <c r="L52" s="24"/>
      <c r="M52" s="11"/>
    </row>
    <row r="53" spans="3:13" x14ac:dyDescent="0.25">
      <c r="C53" s="20" t="s">
        <v>6</v>
      </c>
      <c r="D53" s="28">
        <f>SUM(D43:D51)</f>
        <v>4893.5</v>
      </c>
      <c r="E53" s="28">
        <f>SUM(E43:E51)</f>
        <v>4997.6000000000004</v>
      </c>
      <c r="F53" s="31">
        <f t="shared" si="4"/>
        <v>-2.0829998399231719E-2</v>
      </c>
      <c r="G53" s="29"/>
      <c r="H53" s="29"/>
      <c r="I53" s="25"/>
      <c r="J53" s="28">
        <f>SUM(J43:J51)</f>
        <v>24539.899999999998</v>
      </c>
      <c r="K53" s="28">
        <f>SUM(K43:K51)</f>
        <v>25662.7</v>
      </c>
      <c r="L53" s="31">
        <f t="shared" si="5"/>
        <v>-4.3752216251602638E-2</v>
      </c>
      <c r="M53" s="14"/>
    </row>
    <row r="54" spans="3:13" x14ac:dyDescent="0.25">
      <c r="C54" s="2"/>
      <c r="D54" s="12"/>
      <c r="E54" s="12"/>
      <c r="F54" s="13"/>
      <c r="G54" s="13"/>
      <c r="H54" s="13"/>
      <c r="I54" s="10"/>
      <c r="J54" s="12"/>
      <c r="K54" s="12"/>
      <c r="L54" s="13"/>
      <c r="M54" s="14"/>
    </row>
    <row r="55" spans="3:13" x14ac:dyDescent="0.25">
      <c r="C55" s="3"/>
      <c r="D55" s="10"/>
      <c r="E55" s="10"/>
      <c r="F55" s="9"/>
      <c r="G55" s="9"/>
      <c r="H55" s="9"/>
      <c r="I55" s="10"/>
      <c r="J55" s="10"/>
      <c r="K55" s="10"/>
      <c r="L55" s="9"/>
      <c r="M55" s="15"/>
    </row>
    <row r="56" spans="3:13" x14ac:dyDescent="0.25">
      <c r="C56" s="19" t="s">
        <v>9</v>
      </c>
      <c r="D56" s="25"/>
      <c r="E56" s="25"/>
      <c r="F56" s="24"/>
      <c r="G56" s="24"/>
      <c r="H56" s="24"/>
      <c r="I56" s="25"/>
      <c r="J56" s="25"/>
      <c r="K56" s="25"/>
      <c r="L56" s="24"/>
      <c r="M56" s="15"/>
    </row>
    <row r="57" spans="3:13" ht="2.1" customHeight="1" x14ac:dyDescent="0.25">
      <c r="C57" s="30"/>
      <c r="D57" s="25"/>
      <c r="E57" s="25"/>
      <c r="F57" s="24"/>
      <c r="G57" s="24"/>
      <c r="H57" s="24"/>
      <c r="I57" s="25"/>
      <c r="J57" s="25"/>
      <c r="K57" s="25"/>
      <c r="L57" s="24"/>
      <c r="M57" s="15"/>
    </row>
    <row r="58" spans="3:13" x14ac:dyDescent="0.25">
      <c r="C58" s="19" t="s">
        <v>10</v>
      </c>
      <c r="D58" s="23">
        <v>11043</v>
      </c>
      <c r="E58" s="23">
        <v>10445</v>
      </c>
      <c r="F58" s="24">
        <f>+D58/E58-1</f>
        <v>5.7252273815222576E-2</v>
      </c>
      <c r="G58" s="24"/>
      <c r="H58" s="24"/>
      <c r="I58" s="25"/>
      <c r="J58" s="23">
        <v>48375</v>
      </c>
      <c r="K58" s="23">
        <v>44601</v>
      </c>
      <c r="L58" s="24">
        <f>+J58/K58-1</f>
        <v>8.4616936839981172E-2</v>
      </c>
      <c r="M58" s="11"/>
    </row>
    <row r="59" spans="3:13" ht="3" customHeight="1" x14ac:dyDescent="0.25">
      <c r="C59" s="19"/>
      <c r="D59" s="23"/>
      <c r="E59" s="23"/>
      <c r="F59" s="24"/>
      <c r="G59" s="24"/>
      <c r="H59" s="24"/>
      <c r="I59" s="25"/>
      <c r="J59" s="23"/>
      <c r="K59" s="23"/>
      <c r="L59" s="24"/>
      <c r="M59" s="11"/>
    </row>
    <row r="60" spans="3:13" x14ac:dyDescent="0.25">
      <c r="C60" s="19" t="s">
        <v>14</v>
      </c>
      <c r="D60" s="23">
        <v>5834</v>
      </c>
      <c r="E60" s="23">
        <v>5502</v>
      </c>
      <c r="F60" s="24">
        <f>+D60/E60-1</f>
        <v>6.03416939294803E-2</v>
      </c>
      <c r="G60" s="24"/>
      <c r="H60" s="24"/>
      <c r="I60" s="25"/>
      <c r="J60" s="23">
        <v>23934</v>
      </c>
      <c r="K60" s="23">
        <v>21525</v>
      </c>
      <c r="L60" s="24">
        <f>+J60/K60-1</f>
        <v>0.11191637630662021</v>
      </c>
      <c r="M60" s="11"/>
    </row>
    <row r="61" spans="3:13" ht="3" customHeight="1" x14ac:dyDescent="0.25">
      <c r="C61" s="19"/>
      <c r="D61" s="23"/>
      <c r="E61" s="23"/>
      <c r="F61" s="24"/>
      <c r="G61" s="24"/>
      <c r="H61" s="24"/>
      <c r="I61" s="25"/>
      <c r="J61" s="23"/>
      <c r="K61" s="23"/>
      <c r="L61" s="24"/>
      <c r="M61" s="11"/>
    </row>
    <row r="62" spans="3:13" x14ac:dyDescent="0.25">
      <c r="C62" s="20" t="s">
        <v>6</v>
      </c>
      <c r="D62" s="28">
        <f>SUM(D58:D60)</f>
        <v>16877</v>
      </c>
      <c r="E62" s="28">
        <f>SUM(E58:E60)</f>
        <v>15947</v>
      </c>
      <c r="F62" s="29">
        <f>+D62/E62-1</f>
        <v>5.8318178967830869E-2</v>
      </c>
      <c r="G62" s="29"/>
      <c r="H62" s="29"/>
      <c r="I62" s="25"/>
      <c r="J62" s="28">
        <f>SUM(J58:J60)</f>
        <v>72309</v>
      </c>
      <c r="K62" s="28">
        <f>SUM(K58:K60)</f>
        <v>66126</v>
      </c>
      <c r="L62" s="29">
        <f>+J62/K62-1</f>
        <v>9.3503311859177929E-2</v>
      </c>
      <c r="M62" s="14"/>
    </row>
    <row r="64" spans="3:13" x14ac:dyDescent="0.25">
      <c r="C64"/>
      <c r="D64"/>
      <c r="E64"/>
      <c r="F64"/>
      <c r="G64"/>
      <c r="H64"/>
      <c r="I64"/>
      <c r="J64"/>
      <c r="K64"/>
      <c r="L64"/>
      <c r="M64"/>
    </row>
  </sheetData>
  <mergeCells count="3">
    <mergeCell ref="C2:J2"/>
    <mergeCell ref="C1:G1"/>
    <mergeCell ref="D7:F7"/>
  </mergeCells>
  <phoneticPr fontId="4" type="noConversion"/>
  <pageMargins left="0.23622047244094491" right="0.23622047244094491" top="0.35433070866141736" bottom="0" header="0.31496062992125984" footer="0"/>
  <pageSetup paperSize="9" scale="90" orientation="portrait" r:id="rId1"/>
  <headerFooter>
    <oddFooter>&amp;C&amp;"-,Italic"&amp;8ADH - &amp;D / &amp;T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7FB3FB9A32CAE43AD28F9986F9A3F25" ma:contentTypeVersion="11" ma:contentTypeDescription="Create a new document." ma:contentTypeScope="" ma:versionID="a7ae64ce0d863c341021a2c1f1979983">
  <xsd:schema xmlns:xsd="http://www.w3.org/2001/XMLSchema" xmlns:xs="http://www.w3.org/2001/XMLSchema" xmlns:p="http://schemas.microsoft.com/office/2006/metadata/properties" xmlns:ns3="d06a085f-9f0e-4248-a60b-b771cc75c7d0" xmlns:ns4="9c63cbb8-2d6b-4db9-985b-eb5b2fc66967" targetNamespace="http://schemas.microsoft.com/office/2006/metadata/properties" ma:root="true" ma:fieldsID="fab13cabf2b3e814dd96267ca736ef69" ns3:_="" ns4:_="">
    <xsd:import namespace="d06a085f-9f0e-4248-a60b-b771cc75c7d0"/>
    <xsd:import namespace="9c63cbb8-2d6b-4db9-985b-eb5b2fc66967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6a085f-9f0e-4248-a60b-b771cc75c7d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63cbb8-2d6b-4db9-985b-eb5b2fc6696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D55EF5F-9DB6-47B8-B8BE-F75DDD2CE420}">
  <ds:schemaRefs>
    <ds:schemaRef ds:uri="http://schemas.microsoft.com/office/2006/documentManagement/types"/>
    <ds:schemaRef ds:uri="9c63cbb8-2d6b-4db9-985b-eb5b2fc66967"/>
    <ds:schemaRef ds:uri="d06a085f-9f0e-4248-a60b-b771cc75c7d0"/>
    <ds:schemaRef ds:uri="http://www.w3.org/XML/1998/namespace"/>
    <ds:schemaRef ds:uri="http://purl.org/dc/dcmitype/"/>
    <ds:schemaRef ds:uri="http://purl.org/dc/elements/1.1/"/>
    <ds:schemaRef ds:uri="http://schemas.openxmlformats.org/package/2006/metadata/core-properties"/>
    <ds:schemaRef ds:uri="http://purl.org/dc/terms/"/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7AE1237B-4B00-4A84-99C3-714A01ED41B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06a085f-9f0e-4248-a60b-b771cc75c7d0"/>
    <ds:schemaRef ds:uri="9c63cbb8-2d6b-4db9-985b-eb5b2fc669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4BEDF38-3056-4052-B5D8-0D9F17B0AF5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MAY 2024</vt:lpstr>
      <vt:lpstr>'MAY 2024'!Print_Area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Grétar Már Garðarsson</dc:creator>
  <cp:lastModifiedBy>Anna Dagný Halldórsdóttir</cp:lastModifiedBy>
  <cp:lastPrinted>2024-05-07T18:10:14Z</cp:lastPrinted>
  <dcterms:created xsi:type="dcterms:W3CDTF">2012-09-06T08:36:43Z</dcterms:created>
  <dcterms:modified xsi:type="dcterms:W3CDTF">2024-06-07T10:07:40Z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0x010100C7FB3FB9A32CAE43AD28F9986F9A3F25</vt:lpwstr>
  </property>
</Properties>
</file>