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4\"/>
    </mc:Choice>
  </mc:AlternateContent>
  <bookViews>
    <workbookView xWindow="0" yWindow="300" windowWidth="24240" windowHeight="13440"/>
  </bookViews>
  <sheets>
    <sheet name="AUG 2014" sheetId="9" r:id="rId1"/>
  </sheets>
  <calcPr calcId="152511"/>
</workbook>
</file>

<file path=xl/calcChain.xml><?xml version="1.0" encoding="utf-8"?>
<calcChain xmlns="http://schemas.openxmlformats.org/spreadsheetml/2006/main">
  <c r="J61" i="9" l="1"/>
  <c r="D61" i="9"/>
  <c r="K54" i="9" l="1"/>
  <c r="K63" i="9" l="1"/>
  <c r="F13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<sst xmlns="http://schemas.openxmlformats.org/spreadsheetml/2006/main" count="30" uniqueCount="16">
  <si>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</si>
  <si>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</si>
  <si>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</si>
  <si>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</si>
  <si>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</si>
  <si>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</si>
  <si>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</si>
  <si>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</si>
  <si>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</si>
  <si>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</si>
  <si>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</si>
  <si>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</si>
  <si>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t>Reykjavik</t>
  </si>
  <si>
    <r>
      <rPr>
        <sz val="14"/>
        <color theme="0"/>
        <rFont val="Arial Bold"/>
      </rPr>
      <t xml:space="preserve">MONTHLY REPORT TRAFFIC STATISTICS / SUMMARY </t>
    </r>
    <r>
      <rPr>
        <sz val="11"/>
        <color theme="1"/>
        <rFont val="Calibri"/>
        <family val="2"/>
        <scheme val="minor"/>
      </rPr>
      <t xml:space="preserve">
</t>
    </r>
  </si>
  <si>
    <t>AUG</t>
  </si>
  <si>
    <t xml:space="preserve">PASSENGERS, terminalpassengers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</si>
</sst>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O13" sqref="O13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0" t="s">
        <v>13</v>
      </c>
      <c r="D3" s="40"/>
      <c r="E3" s="40"/>
      <c r="F3" s="40"/>
      <c r="G3" s="40"/>
      <c r="H3" s="40"/>
      <c r="I3" s="40"/>
      <c r="J3" s="40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537120</v>
      </c>
      <c r="E13" s="27">
        <v>455802</v>
      </c>
      <c r="F13" s="28">
        <f>+D13/E13-1</f>
        <v>0.17840641331104301</v>
      </c>
      <c r="G13" s="28"/>
      <c r="H13" s="28"/>
      <c r="I13" s="29"/>
      <c r="J13" s="27">
        <v>2693997</v>
      </c>
      <c r="K13" s="27">
        <v>2249201</v>
      </c>
      <c r="L13" s="28">
        <f>+J13/K13-1</f>
        <v>0.19775733693876174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12</v>
      </c>
      <c r="D15" s="27">
        <v>40798</v>
      </c>
      <c r="E15" s="27">
        <v>41044</v>
      </c>
      <c r="F15" s="28">
        <f t="shared" ref="F15:F23" si="0">+D15/E15-1</f>
        <v>-5.9935678783744617E-3</v>
      </c>
      <c r="G15" s="28"/>
      <c r="H15" s="28"/>
      <c r="I15" s="29"/>
      <c r="J15" s="27">
        <v>254304</v>
      </c>
      <c r="K15" s="27">
        <v>266579</v>
      </c>
      <c r="L15" s="28">
        <f t="shared" ref="L15:L23" si="1">+J15/K15-1</f>
        <v>-4.6046387749972828E-2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15823</v>
      </c>
      <c r="E17" s="27">
        <v>16184</v>
      </c>
      <c r="F17" s="28">
        <f t="shared" si="0"/>
        <v>-2.2305981216015791E-2</v>
      </c>
      <c r="G17" s="28"/>
      <c r="H17" s="28"/>
      <c r="I17" s="29"/>
      <c r="J17" s="27">
        <v>118312</v>
      </c>
      <c r="K17" s="27">
        <v>123314</v>
      </c>
      <c r="L17" s="28">
        <f t="shared" si="1"/>
        <v>-4.0563115299155017E-2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8153</v>
      </c>
      <c r="E19" s="27">
        <v>8260</v>
      </c>
      <c r="F19" s="28">
        <f t="shared" si="0"/>
        <v>-1.2953995157384934E-2</v>
      </c>
      <c r="G19" s="28"/>
      <c r="H19" s="28"/>
      <c r="I19" s="29"/>
      <c r="J19" s="27">
        <v>60470</v>
      </c>
      <c r="K19" s="27">
        <v>63249</v>
      </c>
      <c r="L19" s="28">
        <f t="shared" si="1"/>
        <v>-4.3937453556577966E-2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11095</v>
      </c>
      <c r="E21" s="27">
        <v>10764</v>
      </c>
      <c r="F21" s="28">
        <f t="shared" si="0"/>
        <v>3.0750650315867656E-2</v>
      </c>
      <c r="G21" s="28"/>
      <c r="H21" s="28"/>
      <c r="I21" s="29"/>
      <c r="J21" s="27">
        <v>61851</v>
      </c>
      <c r="K21" s="27">
        <v>65315</v>
      </c>
      <c r="L21" s="28">
        <f t="shared" si="1"/>
        <v>-5.3035290515195621E-2</v>
      </c>
      <c r="M21" s="15"/>
      <c r="N21" s="3"/>
      <c r="O21" s="39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612989</v>
      </c>
      <c r="E23" s="33">
        <f>SUM(E13:E21)</f>
        <v>532054</v>
      </c>
      <c r="F23" s="34">
        <f t="shared" si="0"/>
        <v>0.15211801809590764</v>
      </c>
      <c r="G23" s="34"/>
      <c r="H23" s="34"/>
      <c r="I23" s="29"/>
      <c r="J23" s="33">
        <f>SUM(J13:J21)</f>
        <v>3188934</v>
      </c>
      <c r="K23" s="33">
        <f>SUM(K13:K21)</f>
        <v>2767658</v>
      </c>
      <c r="L23" s="34">
        <f t="shared" si="1"/>
        <v>0.15221389347961356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7464</v>
      </c>
      <c r="E29" s="27">
        <v>6372</v>
      </c>
      <c r="F29" s="28">
        <f>+D29/E29-1</f>
        <v>0.17137476459510359</v>
      </c>
      <c r="G29" s="28"/>
      <c r="H29" s="28"/>
      <c r="I29" s="29"/>
      <c r="J29" s="27">
        <v>49011</v>
      </c>
      <c r="K29" s="27">
        <v>42494</v>
      </c>
      <c r="L29" s="28">
        <f>+J29/K29-1</f>
        <v>0.15336282769332144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12</v>
      </c>
      <c r="D31" s="27">
        <v>6670</v>
      </c>
      <c r="E31" s="27">
        <v>4493</v>
      </c>
      <c r="F31" s="28">
        <f t="shared" ref="F31:F39" si="2">+D31/E31-1</f>
        <v>0.48453149343423108</v>
      </c>
      <c r="G31" s="28"/>
      <c r="H31" s="28"/>
      <c r="I31" s="29"/>
      <c r="J31" s="27">
        <v>42060</v>
      </c>
      <c r="K31" s="27">
        <v>38427</v>
      </c>
      <c r="L31" s="28">
        <f t="shared" ref="L31:L39" si="3">+J31/K31-1</f>
        <v>9.4542899523772261E-2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1642</v>
      </c>
      <c r="E33" s="27">
        <v>1286</v>
      </c>
      <c r="F33" s="28">
        <f t="shared" si="2"/>
        <v>0.27682737169517879</v>
      </c>
      <c r="G33" s="28"/>
      <c r="H33" s="28"/>
      <c r="I33" s="29"/>
      <c r="J33" s="27">
        <v>10978</v>
      </c>
      <c r="K33" s="27">
        <v>10816</v>
      </c>
      <c r="L33" s="28">
        <f t="shared" si="3"/>
        <v>1.4977810650887546E-2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314</v>
      </c>
      <c r="E35" s="27">
        <v>322</v>
      </c>
      <c r="F35" s="28">
        <f t="shared" si="2"/>
        <v>-2.4844720496894457E-2</v>
      </c>
      <c r="G35" s="28"/>
      <c r="H35" s="28"/>
      <c r="I35" s="29"/>
      <c r="J35" s="27">
        <v>2302</v>
      </c>
      <c r="K35" s="27">
        <v>2201</v>
      </c>
      <c r="L35" s="28">
        <f t="shared" si="3"/>
        <v>4.5888232621535741E-2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1872</v>
      </c>
      <c r="E37" s="27">
        <v>1906</v>
      </c>
      <c r="F37" s="28">
        <f t="shared" si="2"/>
        <v>-1.7838405036726179E-2</v>
      </c>
      <c r="G37" s="28"/>
      <c r="H37" s="28"/>
      <c r="I37" s="29"/>
      <c r="J37" s="27">
        <v>8794</v>
      </c>
      <c r="K37" s="27">
        <v>9179</v>
      </c>
      <c r="L37" s="28">
        <f t="shared" si="3"/>
        <v>-4.1943566837346125E-2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17962</v>
      </c>
      <c r="E39" s="33">
        <f>SUM(E29:E37)</f>
        <v>14379</v>
      </c>
      <c r="F39" s="34">
        <f t="shared" si="2"/>
        <v>0.24918283608039493</v>
      </c>
      <c r="G39" s="34"/>
      <c r="H39" s="34"/>
      <c r="I39" s="29"/>
      <c r="J39" s="33">
        <f>SUM(J29:J37)</f>
        <v>113145</v>
      </c>
      <c r="K39" s="33">
        <f>SUM(K29:K37)</f>
        <v>103117</v>
      </c>
      <c r="L39" s="34">
        <f t="shared" si="3"/>
        <v>9.7248756267152903E-2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3177</v>
      </c>
      <c r="E44" s="27">
        <v>3166</v>
      </c>
      <c r="F44" s="28">
        <f>+D44/E44-1</f>
        <v>3.474415666456121E-3</v>
      </c>
      <c r="G44" s="28"/>
      <c r="H44" s="28"/>
      <c r="I44" s="29"/>
      <c r="J44" s="27">
        <v>27944</v>
      </c>
      <c r="K44" s="27">
        <v>27278</v>
      </c>
      <c r="L44" s="28">
        <f>+J44/K44-1</f>
        <v>2.4415279712588944E-2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12</v>
      </c>
      <c r="D46" s="27">
        <v>86.9</v>
      </c>
      <c r="E46" s="27">
        <v>93.6</v>
      </c>
      <c r="F46" s="28">
        <f t="shared" ref="F46:F54" si="4">+D46/E46-1</f>
        <v>-7.1581196581196438E-2</v>
      </c>
      <c r="G46" s="28"/>
      <c r="H46" s="28"/>
      <c r="I46" s="29"/>
      <c r="J46" s="27">
        <v>662.7</v>
      </c>
      <c r="K46" s="27">
        <v>652</v>
      </c>
      <c r="L46" s="28">
        <f t="shared" ref="L46:L54" si="5">+J46/K46-1</f>
        <v>1.6411042944785237E-2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24.6</v>
      </c>
      <c r="E48" s="27">
        <v>26.7</v>
      </c>
      <c r="F48" s="28">
        <f t="shared" si="4"/>
        <v>-7.8651685393258397E-2</v>
      </c>
      <c r="G48" s="28"/>
      <c r="H48" s="28"/>
      <c r="I48" s="29"/>
      <c r="J48" s="27">
        <v>252.3</v>
      </c>
      <c r="K48" s="27">
        <v>190</v>
      </c>
      <c r="L48" s="28">
        <f t="shared" si="5"/>
        <v>0.32789473684210524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21.4</v>
      </c>
      <c r="E50" s="27">
        <v>20.8</v>
      </c>
      <c r="F50" s="28">
        <f t="shared" si="4"/>
        <v>2.8846153846153744E-2</v>
      </c>
      <c r="G50" s="28"/>
      <c r="H50" s="28"/>
      <c r="I50" s="29"/>
      <c r="J50" s="27">
        <v>144.9</v>
      </c>
      <c r="K50" s="27">
        <v>140</v>
      </c>
      <c r="L50" s="28">
        <f t="shared" si="5"/>
        <v>3.5000000000000142E-2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29.6</v>
      </c>
      <c r="E52" s="27">
        <v>32.1</v>
      </c>
      <c r="F52" s="28">
        <f t="shared" si="4"/>
        <v>-7.7881619937694713E-2</v>
      </c>
      <c r="G52" s="28"/>
      <c r="H52" s="28"/>
      <c r="I52" s="29"/>
      <c r="J52" s="27">
        <v>226.6</v>
      </c>
      <c r="K52" s="27">
        <v>237</v>
      </c>
      <c r="L52" s="28">
        <f t="shared" si="5"/>
        <v>-4.3881856540084363E-2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3339.5</v>
      </c>
      <c r="E54" s="33">
        <f>SUM(E44:E52)</f>
        <v>3339.2</v>
      </c>
      <c r="F54" s="34">
        <f t="shared" si="4"/>
        <v>8.9841878294194544E-5</v>
      </c>
      <c r="G54" s="34"/>
      <c r="H54" s="34"/>
      <c r="I54" s="29"/>
      <c r="J54" s="33">
        <f>SUM(J44:J52)</f>
        <v>29230.5</v>
      </c>
      <c r="K54" s="33">
        <f>SUM(K44:K53)</f>
        <v>28497</v>
      </c>
      <c r="L54" s="34">
        <f t="shared" si="5"/>
        <v>2.5739551531740235E-2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9144</v>
      </c>
      <c r="E59" s="27">
        <v>8819</v>
      </c>
      <c r="F59" s="28">
        <f>+D59/E59-1</f>
        <v>3.6852250822088761E-2</v>
      </c>
      <c r="G59" s="28"/>
      <c r="H59" s="28"/>
      <c r="I59" s="29"/>
      <c r="J59" s="27">
        <v>63047</v>
      </c>
      <c r="K59" s="27">
        <v>54233</v>
      </c>
      <c r="L59" s="28">
        <f>+J59/K59-1</f>
        <v>0.16252097431453172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2326+2338</f>
        <v>4664</v>
      </c>
      <c r="E61" s="27">
        <v>4220</v>
      </c>
      <c r="F61" s="28">
        <f t="shared" ref="F61:F63" si="6">+D61/E61-1</f>
        <v>0.10521327014218018</v>
      </c>
      <c r="G61" s="28"/>
      <c r="H61" s="28"/>
      <c r="I61" s="29"/>
      <c r="J61" s="27">
        <f>13075+13075</f>
        <v>26150</v>
      </c>
      <c r="K61" s="27">
        <v>22731</v>
      </c>
      <c r="L61" s="28">
        <f t="shared" ref="L61:L63" si="7">+J61/K61-1</f>
        <v>0.15041133254146311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13808</v>
      </c>
      <c r="E63" s="33">
        <f>SUM(E59:E61)</f>
        <v>13039</v>
      </c>
      <c r="F63" s="34">
        <f t="shared" si="6"/>
        <v>5.8976915407623176E-2</v>
      </c>
      <c r="G63" s="34"/>
      <c r="H63" s="34"/>
      <c r="I63" s="29"/>
      <c r="J63" s="33">
        <f>SUM(J59:J61)</f>
        <v>89197</v>
      </c>
      <c r="K63" s="33">
        <f>SUM(K59:K61)</f>
        <v>76964</v>
      </c>
      <c r="L63" s="34">
        <f t="shared" si="7"/>
        <v>0.15894444155709153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5" right="0.25" top="0.36000000000000004" bottom="0" header="0.30000000000000004" footer="0"/>
  <pageSetup paperSize="9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2014-09-18T09:07:35Z</cp:lastPrinted>
  <dcterms:created xsi:type="dcterms:W3CDTF">2012-09-06T08:36:43Z</dcterms:created>
  <dcterms:modified xsi:type="dcterms:W3CDTF">2014-09-25T09:06:00Z</dcterms:modified>
</cp:coreProperties>
</file>