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4\"/>
    </mc:Choice>
  </mc:AlternateContent>
  <bookViews>
    <workbookView xWindow="0" yWindow="300" windowWidth="24240" windowHeight="13440"/>
  </bookViews>
  <sheets>
    <sheet name="NOV 2014" sheetId="9" r:id="rId1"/>
  </sheets>
  <calcPr calcId="152511"/>
</workbook>
</file>

<file path=xl/calcChain.xml><?xml version="1.0" encoding="utf-8"?>
<calcChain xmlns="http://schemas.openxmlformats.org/spreadsheetml/2006/main">
  <c r="K61" i="9" l="1"/>
  <c r="J61" i="9"/>
  <c r="E61" i="9"/>
  <c r="D61" i="9"/>
  <c r="K54" i="9" l="1"/>
  <c r="K63" i="9" l="1"/>
  <c r="F13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<sst xmlns="http://schemas.openxmlformats.org/spreadsheetml/2006/main" count="31" uniqueCount="17">
  <si>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</si>
  <si>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</si>
  <si>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</si>
  <si>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</si>
  <si>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</si>
  <si>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</si>
  <si>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</si>
  <si>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</si>
  <si>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</si>
  <si>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</si>
  <si>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</si>
  <si>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</si>
  <si>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t>Reykjavik</t>
  </si>
  <si>
    <r>
      <rPr>
        <sz val="14"/>
        <color theme="0"/>
        <rFont val="Arial Bold"/>
      </rPr>
      <t xml:space="preserve">MONTHLY REPORT TRAFFIC STATISTICS / SUMMARY </t>
    </r>
    <r>
      <rPr>
        <sz val="11"/>
        <color theme="1"/>
        <rFont val="Calibri"/>
        <family val="2"/>
        <scheme val="minor"/>
      </rPr>
      <t xml:space="preserve">
</t>
    </r>
  </si>
  <si>
    <t xml:space="preserve">PASSENGERS, terminal passengers </t>
  </si>
  <si>
    <t>DECEMBER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</si>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</sst>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0" fillId="0" borderId="0" xfId="0" applyNumberFormat="1" applyFill="1"/>
    <xf numFmtId="17" fontId="16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6"/>
  <sheetViews>
    <sheetView showGridLines="0" tabSelected="1" workbookViewId="0">
      <selection activeCell="O25" sqref="O25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1" t="s">
        <v>13</v>
      </c>
      <c r="D3" s="41"/>
      <c r="E3" s="41"/>
      <c r="F3" s="41"/>
      <c r="G3" s="41"/>
      <c r="H3" s="41"/>
      <c r="I3" s="41"/>
      <c r="J3" s="41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G8" s="40" t="s">
        <v>15</v>
      </c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14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2014</v>
      </c>
      <c r="E11" s="25">
        <v>2013</v>
      </c>
      <c r="F11" s="25" t="s">
        <v>7</v>
      </c>
      <c r="G11" s="25"/>
      <c r="H11" s="25"/>
      <c r="I11" s="22"/>
      <c r="J11" s="25">
        <v>2014</v>
      </c>
      <c r="K11" s="25">
        <v>2013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243884</v>
      </c>
      <c r="E13" s="27">
        <v>198549</v>
      </c>
      <c r="F13" s="28">
        <f>+D13/E13-1</f>
        <v>0.22833154536159839</v>
      </c>
      <c r="G13" s="28"/>
      <c r="H13" s="28"/>
      <c r="I13" s="29"/>
      <c r="J13" s="27">
        <v>3867418</v>
      </c>
      <c r="K13" s="27">
        <v>3209861</v>
      </c>
      <c r="L13" s="28">
        <f>+J13/K13-1</f>
        <v>0.20485528812618359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12</v>
      </c>
      <c r="D15" s="27">
        <v>22690</v>
      </c>
      <c r="E15" s="27">
        <v>25456</v>
      </c>
      <c r="F15" s="28">
        <f t="shared" ref="F15:F23" si="0">+D15/E15-1</f>
        <v>-0.10865807668133254</v>
      </c>
      <c r="G15" s="28"/>
      <c r="H15" s="28"/>
      <c r="I15" s="29"/>
      <c r="J15" s="27">
        <v>364749</v>
      </c>
      <c r="K15" s="27">
        <v>380770</v>
      </c>
      <c r="L15" s="28">
        <f t="shared" ref="L15:L23" si="1">+J15/K15-1</f>
        <v>-4.2075268534811028E-2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11457</v>
      </c>
      <c r="E17" s="27">
        <v>13021</v>
      </c>
      <c r="F17" s="28">
        <f t="shared" si="0"/>
        <v>-0.12011366254511946</v>
      </c>
      <c r="G17" s="28"/>
      <c r="H17" s="28"/>
      <c r="I17" s="29"/>
      <c r="J17" s="27">
        <v>176537</v>
      </c>
      <c r="K17" s="27">
        <v>183245</v>
      </c>
      <c r="L17" s="28">
        <f t="shared" si="1"/>
        <v>-3.6606728696553792E-2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5955</v>
      </c>
      <c r="E19" s="27">
        <v>6508</v>
      </c>
      <c r="F19" s="28">
        <f t="shared" si="0"/>
        <v>-8.4972341733251411E-2</v>
      </c>
      <c r="G19" s="28"/>
      <c r="H19" s="28"/>
      <c r="I19" s="29"/>
      <c r="J19" s="27">
        <v>89186</v>
      </c>
      <c r="K19" s="27">
        <v>94162</v>
      </c>
      <c r="L19" s="28">
        <f t="shared" si="1"/>
        <v>-5.2845096748157405E-2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5349</v>
      </c>
      <c r="E21" s="27">
        <v>5153</v>
      </c>
      <c r="F21" s="28">
        <f t="shared" si="0"/>
        <v>3.8036095478362064E-2</v>
      </c>
      <c r="G21" s="28"/>
      <c r="H21" s="28"/>
      <c r="I21" s="29"/>
      <c r="J21" s="27">
        <v>88182</v>
      </c>
      <c r="K21" s="27">
        <v>87486</v>
      </c>
      <c r="L21" s="28">
        <f t="shared" si="1"/>
        <v>7.9555586036623716E-3</v>
      </c>
      <c r="M21" s="15"/>
      <c r="N21" s="3"/>
      <c r="O21" s="39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289335</v>
      </c>
      <c r="E23" s="33">
        <f>SUM(E13:E21)</f>
        <v>248687</v>
      </c>
      <c r="F23" s="34">
        <f t="shared" si="0"/>
        <v>0.16345044171991296</v>
      </c>
      <c r="G23" s="34"/>
      <c r="H23" s="34"/>
      <c r="I23" s="29"/>
      <c r="J23" s="33">
        <f>SUM(J13:J21)</f>
        <v>4586072</v>
      </c>
      <c r="K23" s="33">
        <f>SUM(K13:K21)</f>
        <v>3955524</v>
      </c>
      <c r="L23" s="34">
        <f t="shared" si="1"/>
        <v>0.15940947394074723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3396</v>
      </c>
      <c r="E29" s="27">
        <v>3163</v>
      </c>
      <c r="F29" s="28">
        <f>+D29/E29-1</f>
        <v>7.36642428074612E-2</v>
      </c>
      <c r="G29" s="28"/>
      <c r="H29" s="28"/>
      <c r="I29" s="29"/>
      <c r="J29" s="27">
        <v>71149</v>
      </c>
      <c r="K29" s="27">
        <v>61132</v>
      </c>
      <c r="L29" s="28">
        <f>+J29/K29-1</f>
        <v>0.16385853562782171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12</v>
      </c>
      <c r="D31" s="27">
        <v>3313</v>
      </c>
      <c r="E31" s="27">
        <v>2516</v>
      </c>
      <c r="F31" s="28">
        <f t="shared" ref="F31:F39" si="2">+D31/E31-1</f>
        <v>0.31677265500794904</v>
      </c>
      <c r="G31" s="28"/>
      <c r="H31" s="28"/>
      <c r="I31" s="29"/>
      <c r="J31" s="27">
        <v>63680</v>
      </c>
      <c r="K31" s="27">
        <v>57531</v>
      </c>
      <c r="L31" s="28">
        <f t="shared" ref="L31:L39" si="3">+J31/K31-1</f>
        <v>0.1068815073612488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580</v>
      </c>
      <c r="E33" s="27">
        <v>702</v>
      </c>
      <c r="F33" s="28">
        <f t="shared" si="2"/>
        <v>-0.1737891737891738</v>
      </c>
      <c r="G33" s="28"/>
      <c r="H33" s="28"/>
      <c r="I33" s="29"/>
      <c r="J33" s="27">
        <v>14656</v>
      </c>
      <c r="K33" s="27">
        <v>14892</v>
      </c>
      <c r="L33" s="28">
        <f t="shared" si="3"/>
        <v>-1.5847434864356691E-2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210</v>
      </c>
      <c r="E35" s="27">
        <v>270</v>
      </c>
      <c r="F35" s="28">
        <f t="shared" si="2"/>
        <v>-0.22222222222222221</v>
      </c>
      <c r="G35" s="28"/>
      <c r="H35" s="28"/>
      <c r="I35" s="29"/>
      <c r="J35" s="27">
        <v>3342</v>
      </c>
      <c r="K35" s="27">
        <v>3251</v>
      </c>
      <c r="L35" s="28">
        <f t="shared" si="3"/>
        <v>2.7991387265456691E-2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870</v>
      </c>
      <c r="E37" s="27">
        <v>628</v>
      </c>
      <c r="F37" s="28">
        <f t="shared" si="2"/>
        <v>0.38535031847133761</v>
      </c>
      <c r="G37" s="28"/>
      <c r="H37" s="28"/>
      <c r="I37" s="29"/>
      <c r="J37" s="27">
        <v>12801</v>
      </c>
      <c r="K37" s="27">
        <v>12104</v>
      </c>
      <c r="L37" s="28">
        <f t="shared" si="3"/>
        <v>5.7584269662921406E-2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8369</v>
      </c>
      <c r="E39" s="33">
        <f>SUM(E29:E37)</f>
        <v>7279</v>
      </c>
      <c r="F39" s="34">
        <f t="shared" si="2"/>
        <v>0.14974584420936932</v>
      </c>
      <c r="G39" s="34"/>
      <c r="H39" s="34"/>
      <c r="I39" s="29"/>
      <c r="J39" s="33">
        <f>SUM(J29:J37)</f>
        <v>165628</v>
      </c>
      <c r="K39" s="33">
        <f>SUM(K29:K37)</f>
        <v>148910</v>
      </c>
      <c r="L39" s="34">
        <f t="shared" si="3"/>
        <v>0.1122691558659592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3690</v>
      </c>
      <c r="E44" s="27">
        <v>3871</v>
      </c>
      <c r="F44" s="28">
        <f>+D44/E44-1</f>
        <v>-4.6757943683802594E-2</v>
      </c>
      <c r="G44" s="28"/>
      <c r="H44" s="28"/>
      <c r="I44" s="29"/>
      <c r="J44" s="27">
        <v>42965</v>
      </c>
      <c r="K44" s="27">
        <v>42470</v>
      </c>
      <c r="L44" s="28">
        <f>+J44/K44-1</f>
        <v>1.1655286084294891E-2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12</v>
      </c>
      <c r="D46" s="27">
        <v>84.3</v>
      </c>
      <c r="E46" s="27">
        <v>83.3</v>
      </c>
      <c r="F46" s="28">
        <f t="shared" ref="F46:F54" si="4">+D46/E46-1</f>
        <v>1.200480192076836E-2</v>
      </c>
      <c r="G46" s="28"/>
      <c r="H46" s="28"/>
      <c r="I46" s="29"/>
      <c r="J46" s="27">
        <v>953.5</v>
      </c>
      <c r="K46" s="27">
        <v>958.4</v>
      </c>
      <c r="L46" s="28">
        <f t="shared" ref="L46:L54" si="5">+J46/K46-1</f>
        <v>-5.1126878130216546E-3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32.1</v>
      </c>
      <c r="E48" s="27">
        <v>31</v>
      </c>
      <c r="F48" s="28">
        <f t="shared" si="4"/>
        <v>3.5483870967742082E-2</v>
      </c>
      <c r="G48" s="28"/>
      <c r="H48" s="28"/>
      <c r="I48" s="29"/>
      <c r="J48" s="27">
        <v>349.9</v>
      </c>
      <c r="K48" s="27">
        <v>289.5</v>
      </c>
      <c r="L48" s="28">
        <f t="shared" si="5"/>
        <v>0.20863557858376502</v>
      </c>
      <c r="M48" s="15"/>
      <c r="N48" s="3"/>
      <c r="O48" s="3"/>
    </row>
    <row r="49" spans="1:20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20" x14ac:dyDescent="0.25">
      <c r="A50" s="3"/>
      <c r="B50" s="3"/>
      <c r="C50" s="30" t="s">
        <v>4</v>
      </c>
      <c r="D50" s="27">
        <v>17.2</v>
      </c>
      <c r="E50" s="27">
        <v>21.4</v>
      </c>
      <c r="F50" s="28">
        <f t="shared" si="4"/>
        <v>-0.19626168224299068</v>
      </c>
      <c r="G50" s="28"/>
      <c r="H50" s="28"/>
      <c r="I50" s="29"/>
      <c r="J50" s="27">
        <v>209.3</v>
      </c>
      <c r="K50" s="27">
        <v>210.5</v>
      </c>
      <c r="L50" s="28">
        <f t="shared" si="5"/>
        <v>-5.7007125890735644E-3</v>
      </c>
      <c r="M50" s="15"/>
      <c r="N50" s="3"/>
      <c r="O50" s="3"/>
    </row>
    <row r="51" spans="1:20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20" x14ac:dyDescent="0.25">
      <c r="A52" s="3"/>
      <c r="B52" s="3"/>
      <c r="C52" s="30" t="s">
        <v>5</v>
      </c>
      <c r="D52" s="27">
        <v>30.1</v>
      </c>
      <c r="E52" s="27">
        <v>29.3</v>
      </c>
      <c r="F52" s="28">
        <f t="shared" si="4"/>
        <v>2.7303754266211566E-2</v>
      </c>
      <c r="G52" s="28"/>
      <c r="H52" s="28"/>
      <c r="I52" s="29"/>
      <c r="J52" s="27">
        <v>325.8</v>
      </c>
      <c r="K52" s="27">
        <v>345.9</v>
      </c>
      <c r="L52" s="28">
        <f t="shared" si="5"/>
        <v>-5.8109280138768371E-2</v>
      </c>
      <c r="M52" s="15"/>
      <c r="N52" s="3"/>
      <c r="O52" s="3"/>
      <c r="T52" s="2" t="s">
        <v>16</v>
      </c>
    </row>
    <row r="53" spans="1:20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20" x14ac:dyDescent="0.25">
      <c r="A54" s="3"/>
      <c r="B54" s="3"/>
      <c r="C54" s="32" t="s">
        <v>6</v>
      </c>
      <c r="D54" s="33">
        <f>SUM(D44:D52)</f>
        <v>3853.7</v>
      </c>
      <c r="E54" s="33">
        <f>SUM(E44:E52)</f>
        <v>4036.0000000000005</v>
      </c>
      <c r="F54" s="34">
        <f t="shared" si="4"/>
        <v>-4.5168483647175628E-2</v>
      </c>
      <c r="G54" s="34"/>
      <c r="H54" s="34"/>
      <c r="I54" s="29"/>
      <c r="J54" s="33">
        <f>SUM(J44:J52)</f>
        <v>44803.500000000007</v>
      </c>
      <c r="K54" s="33">
        <f>SUM(K44:K53)</f>
        <v>44274.3</v>
      </c>
      <c r="L54" s="34">
        <f t="shared" si="5"/>
        <v>1.1952758146373865E-2</v>
      </c>
      <c r="M54" s="18"/>
      <c r="N54" s="3"/>
      <c r="O54" s="3"/>
    </row>
    <row r="55" spans="1:20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20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20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20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20" x14ac:dyDescent="0.25">
      <c r="A59" s="3"/>
      <c r="B59" s="3"/>
      <c r="C59" s="37" t="s">
        <v>10</v>
      </c>
      <c r="D59" s="27">
        <v>6867</v>
      </c>
      <c r="E59" s="27">
        <v>7365</v>
      </c>
      <c r="F59" s="28">
        <f>+D59/E59-1</f>
        <v>-6.7617107942973487E-2</v>
      </c>
      <c r="G59" s="28"/>
      <c r="H59" s="28"/>
      <c r="I59" s="29"/>
      <c r="J59" s="27">
        <v>93384</v>
      </c>
      <c r="K59" s="27">
        <v>83263</v>
      </c>
      <c r="L59" s="28">
        <f>+J59/K59-1</f>
        <v>0.12155459207571195</v>
      </c>
      <c r="M59" s="15"/>
      <c r="N59" s="3"/>
      <c r="O59" s="3"/>
    </row>
    <row r="60" spans="1:20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20" x14ac:dyDescent="0.25">
      <c r="A61" s="3"/>
      <c r="B61" s="3"/>
      <c r="C61" s="37" t="s">
        <v>11</v>
      </c>
      <c r="D61" s="27">
        <f>1166+1182</f>
        <v>2348</v>
      </c>
      <c r="E61" s="27">
        <f>1046+1049</f>
        <v>2095</v>
      </c>
      <c r="F61" s="28">
        <f t="shared" ref="F61:F63" si="6">+D61/E61-1</f>
        <v>0.12076372315035799</v>
      </c>
      <c r="G61" s="28"/>
      <c r="H61" s="28"/>
      <c r="I61" s="29"/>
      <c r="J61" s="27">
        <f>37472</f>
        <v>37472</v>
      </c>
      <c r="K61" s="27">
        <f>16523+16540</f>
        <v>33063</v>
      </c>
      <c r="L61" s="28">
        <f t="shared" ref="L61:L63" si="7">+J61/K61-1</f>
        <v>0.13335148050691115</v>
      </c>
      <c r="M61" s="15"/>
      <c r="N61" s="3"/>
      <c r="O61" s="3"/>
    </row>
    <row r="62" spans="1:20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20" x14ac:dyDescent="0.25">
      <c r="A63" s="3"/>
      <c r="B63" s="3"/>
      <c r="C63" s="32" t="s">
        <v>6</v>
      </c>
      <c r="D63" s="33">
        <f>SUM(D59:D61)</f>
        <v>9215</v>
      </c>
      <c r="E63" s="33">
        <f>SUM(E59:E61)</f>
        <v>9460</v>
      </c>
      <c r="F63" s="34">
        <f t="shared" si="6"/>
        <v>-2.5898520084566612E-2</v>
      </c>
      <c r="G63" s="34"/>
      <c r="H63" s="34"/>
      <c r="I63" s="29"/>
      <c r="J63" s="33">
        <f>SUM(J59:J61)</f>
        <v>130856</v>
      </c>
      <c r="K63" s="33">
        <f>SUM(K59:K61)</f>
        <v>116326</v>
      </c>
      <c r="L63" s="34">
        <f t="shared" si="7"/>
        <v>0.12490758729776652</v>
      </c>
      <c r="M63" s="18"/>
      <c r="N63" s="3"/>
      <c r="O63" s="3"/>
    </row>
    <row r="64" spans="1:20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5" right="0.25" top="0.36000000000000004" bottom="0" header="0.30000000000000004" footer="0"/>
  <pageSetup paperSize="9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2015-01-16T14:21:28Z</cp:lastPrinted>
  <dcterms:created xsi:type="dcterms:W3CDTF">2012-09-06T08:36:43Z</dcterms:created>
  <dcterms:modified xsi:type="dcterms:W3CDTF">2015-01-22T11:12:02Z</dcterms:modified>
</cp:coreProperties>
</file>