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HAGDEILD_ADH\VEFSÍÐA ISAVIA\2015\"/>
    </mc:Choice>
  </mc:AlternateContent>
  <bookViews>
    <workbookView xWindow="0" yWindow="120" windowWidth="24240" windowHeight="13620"/>
  </bookViews>
  <sheets>
    <sheet name="DES 2015" sheetId="9" r:id="rId1"/>
  </sheets>
  <calcPr calcId="152511"/>
</workbook>
</file>

<file path=xl/calcChain.xml><?xml version="1.0" encoding="utf-8"?>
<calcChain xmlns="http://schemas.openxmlformats.org/spreadsheetml/2006/main">
  <c r="K61" i="9" l="1"/>
  <c r="J61" i="9"/>
  <c r="E61" i="9"/>
  <c r="D61" i="9"/>
  <c r="K63" i="9" l="1"/>
  <c r="F59" i="9" l="1"/>
  <c r="F61" i="9"/>
  <c r="D39" i="9" l="1"/>
  <c r="J23" i="9" l="1"/>
  <c r="F13" i="9" l="1"/>
  <c r="K54" i="9" l="1"/>
  <c r="L59" i="9" l="1"/>
  <c r="L52" i="9"/>
  <c r="L37" i="9"/>
  <c r="J39" i="9"/>
  <c r="E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<sst xmlns="http://schemas.openxmlformats.org/spreadsheetml/2006/main" count="30" uniqueCount="16">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</sst>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17" fontId="16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104774</xdr:colOff>
      <xdr:row>3</xdr:row>
      <xdr:rowOff>66675</xdr:rowOff>
    </xdr:from>
    <xdr:to>
      <xdr:col>12</xdr:col>
      <xdr:colOff>9525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657225"/>
          <a:ext cx="6229351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R40" sqref="R40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2" t="s">
        <v>12</v>
      </c>
      <c r="D3" s="42"/>
      <c r="E3" s="42"/>
      <c r="F3" s="42"/>
      <c r="G3" s="42"/>
      <c r="H3" s="42"/>
      <c r="I3" s="42"/>
      <c r="J3" s="42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43" t="s">
        <v>15</v>
      </c>
      <c r="E8" s="43"/>
      <c r="F8" s="43"/>
      <c r="G8" s="3"/>
      <c r="H8" s="3"/>
      <c r="I8" s="11"/>
      <c r="J8" s="44" t="s">
        <v>1</v>
      </c>
      <c r="K8" s="44"/>
      <c r="L8" s="44"/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310061</v>
      </c>
      <c r="E13" s="27">
        <v>243884</v>
      </c>
      <c r="F13" s="28">
        <f>+D13/E13-1</f>
        <v>0.27134621377376122</v>
      </c>
      <c r="G13" s="28"/>
      <c r="H13" s="28"/>
      <c r="I13" s="29"/>
      <c r="J13" s="27">
        <v>4858776</v>
      </c>
      <c r="K13" s="41">
        <v>3867418</v>
      </c>
      <c r="L13" s="28">
        <f>+J13/K13-1</f>
        <v>0.25633588094175486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41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22805</v>
      </c>
      <c r="E15" s="41">
        <v>22690</v>
      </c>
      <c r="F15" s="28">
        <f t="shared" ref="F15:F23" si="0">+D15/E15-1</f>
        <v>5.0683120317320807E-3</v>
      </c>
      <c r="G15" s="28"/>
      <c r="H15" s="28"/>
      <c r="I15" s="29"/>
      <c r="J15" s="27">
        <v>388977</v>
      </c>
      <c r="K15" s="41">
        <v>364749</v>
      </c>
      <c r="L15" s="28">
        <f t="shared" ref="L15:L23" si="1">+J15/K15-1</f>
        <v>6.6423759900644086E-2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41"/>
      <c r="F16" s="28"/>
      <c r="G16" s="28"/>
      <c r="H16" s="28"/>
      <c r="I16" s="29"/>
      <c r="J16" s="27"/>
      <c r="K16" s="41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11432</v>
      </c>
      <c r="E17" s="41">
        <v>11457</v>
      </c>
      <c r="F17" s="28">
        <f t="shared" si="0"/>
        <v>-2.1820720956620132E-3</v>
      </c>
      <c r="G17" s="28"/>
      <c r="H17" s="28"/>
      <c r="I17" s="29"/>
      <c r="J17" s="27">
        <v>176576</v>
      </c>
      <c r="K17" s="41">
        <v>176537</v>
      </c>
      <c r="L17" s="28">
        <f t="shared" si="1"/>
        <v>2.2091686162117874E-4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41"/>
      <c r="F18" s="28"/>
      <c r="G18" s="28"/>
      <c r="H18" s="28"/>
      <c r="I18" s="29"/>
      <c r="J18" s="27"/>
      <c r="K18" s="41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6227</v>
      </c>
      <c r="E19" s="41">
        <v>5955</v>
      </c>
      <c r="F19" s="28">
        <f t="shared" si="0"/>
        <v>4.5675902602854812E-2</v>
      </c>
      <c r="G19" s="28"/>
      <c r="H19" s="28"/>
      <c r="I19" s="29"/>
      <c r="J19" s="27">
        <v>91373</v>
      </c>
      <c r="K19" s="41">
        <v>89186</v>
      </c>
      <c r="L19" s="28">
        <f t="shared" si="1"/>
        <v>2.4521785930527118E-2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41"/>
      <c r="F20" s="28"/>
      <c r="G20" s="28"/>
      <c r="H20" s="28"/>
      <c r="I20" s="29"/>
      <c r="J20" s="27"/>
      <c r="K20" s="41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5172</v>
      </c>
      <c r="E21" s="41">
        <v>5349</v>
      </c>
      <c r="F21" s="28">
        <f t="shared" si="0"/>
        <v>-3.3090297251822776E-2</v>
      </c>
      <c r="G21" s="28"/>
      <c r="H21" s="28"/>
      <c r="I21" s="29"/>
      <c r="J21" s="27">
        <v>84406</v>
      </c>
      <c r="K21" s="41">
        <v>88182</v>
      </c>
      <c r="L21" s="28">
        <f t="shared" si="1"/>
        <v>-4.2820530266947876E-2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355697</v>
      </c>
      <c r="E23" s="33">
        <f>SUM(E13:E21)</f>
        <v>289335</v>
      </c>
      <c r="F23" s="34">
        <f t="shared" si="0"/>
        <v>0.22936042995144046</v>
      </c>
      <c r="G23" s="34"/>
      <c r="H23" s="34"/>
      <c r="I23" s="29"/>
      <c r="J23" s="33">
        <f>SUM(J13:J21)</f>
        <v>5600108</v>
      </c>
      <c r="K23" s="33">
        <f>SUM(K13:K21)</f>
        <v>4586072</v>
      </c>
      <c r="L23" s="34">
        <f t="shared" si="1"/>
        <v>0.22111209767312845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4016</v>
      </c>
      <c r="E29" s="41">
        <v>3396</v>
      </c>
      <c r="F29" s="28">
        <f>+D29/E29-1</f>
        <v>0.18256772673733801</v>
      </c>
      <c r="G29" s="28"/>
      <c r="H29" s="28"/>
      <c r="I29" s="29"/>
      <c r="J29" s="27">
        <v>76539</v>
      </c>
      <c r="K29" s="41">
        <v>70930</v>
      </c>
      <c r="L29" s="28">
        <f>+J29/K29-1</f>
        <v>7.9077964190046535E-2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1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3384</v>
      </c>
      <c r="E31" s="41">
        <v>3313</v>
      </c>
      <c r="F31" s="28">
        <f t="shared" ref="F31:F39" si="2">+D31/E31-1</f>
        <v>2.1430727437367958E-2</v>
      </c>
      <c r="G31" s="28"/>
      <c r="H31" s="28"/>
      <c r="I31" s="29"/>
      <c r="J31" s="27">
        <v>70793</v>
      </c>
      <c r="K31" s="41">
        <v>63680</v>
      </c>
      <c r="L31" s="28">
        <f t="shared" ref="L31:L39" si="3">+J31/K31-1</f>
        <v>0.11169912060301512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1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624</v>
      </c>
      <c r="E33" s="41">
        <v>580</v>
      </c>
      <c r="F33" s="28">
        <f t="shared" si="2"/>
        <v>7.5862068965517171E-2</v>
      </c>
      <c r="G33" s="28"/>
      <c r="H33" s="28"/>
      <c r="I33" s="29"/>
      <c r="J33" s="27">
        <v>14012</v>
      </c>
      <c r="K33" s="41">
        <v>14656</v>
      </c>
      <c r="L33" s="28">
        <f t="shared" si="3"/>
        <v>-4.3941048034934482E-2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1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206</v>
      </c>
      <c r="E35" s="41">
        <v>210</v>
      </c>
      <c r="F35" s="28">
        <f t="shared" si="2"/>
        <v>-1.9047619047619091E-2</v>
      </c>
      <c r="G35" s="28"/>
      <c r="H35" s="28"/>
      <c r="I35" s="29"/>
      <c r="J35" s="27">
        <v>3244</v>
      </c>
      <c r="K35" s="41">
        <v>3342</v>
      </c>
      <c r="L35" s="28">
        <f t="shared" si="3"/>
        <v>-2.9323758228605667E-2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1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644</v>
      </c>
      <c r="E37" s="41">
        <v>870</v>
      </c>
      <c r="F37" s="28">
        <f t="shared" si="2"/>
        <v>-0.25977011494252877</v>
      </c>
      <c r="G37" s="28"/>
      <c r="H37" s="28"/>
      <c r="I37" s="29"/>
      <c r="J37" s="27">
        <v>11854</v>
      </c>
      <c r="K37" s="41">
        <v>12801</v>
      </c>
      <c r="L37" s="28">
        <f t="shared" si="3"/>
        <v>-7.3978595422232618E-2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0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8874</v>
      </c>
      <c r="E39" s="33">
        <f>SUM(E29:E37)</f>
        <v>8369</v>
      </c>
      <c r="F39" s="34">
        <f t="shared" si="2"/>
        <v>6.0341737364081771E-2</v>
      </c>
      <c r="G39" s="34"/>
      <c r="H39" s="34"/>
      <c r="I39" s="29"/>
      <c r="J39" s="33">
        <f>SUM(J29:J37)</f>
        <v>176442</v>
      </c>
      <c r="K39" s="33">
        <f>SUM(K29:K37)</f>
        <v>165409</v>
      </c>
      <c r="L39" s="34">
        <f t="shared" si="3"/>
        <v>6.6701328222769085E-2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3943</v>
      </c>
      <c r="E44" s="41">
        <v>3690</v>
      </c>
      <c r="F44" s="28">
        <f>+D44/E44-1</f>
        <v>6.8563685636856331E-2</v>
      </c>
      <c r="G44" s="28"/>
      <c r="H44" s="28"/>
      <c r="I44" s="29"/>
      <c r="J44" s="27">
        <v>44734</v>
      </c>
      <c r="K44" s="41">
        <v>42965</v>
      </c>
      <c r="L44" s="28">
        <f>+J44/K44-1</f>
        <v>4.1173047829628828E-2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1"/>
      <c r="F45" s="28"/>
      <c r="G45" s="28"/>
      <c r="H45" s="28"/>
      <c r="I45" s="29"/>
      <c r="J45" s="27"/>
      <c r="K45" s="41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90.8</v>
      </c>
      <c r="E46" s="41">
        <v>84.3</v>
      </c>
      <c r="F46" s="28">
        <f t="shared" ref="F46:F54" si="4">+D46/E46-1</f>
        <v>7.710557532621598E-2</v>
      </c>
      <c r="G46" s="28"/>
      <c r="H46" s="28"/>
      <c r="I46" s="29"/>
      <c r="J46" s="27">
        <v>977.6</v>
      </c>
      <c r="K46" s="41">
        <v>953.5</v>
      </c>
      <c r="L46" s="28">
        <f t="shared" ref="L46:L54" si="5">+J46/K46-1</f>
        <v>2.5275301520713223E-2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1"/>
      <c r="F47" s="28"/>
      <c r="G47" s="28"/>
      <c r="H47" s="28"/>
      <c r="I47" s="29"/>
      <c r="J47" s="27"/>
      <c r="K47" s="41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35.9</v>
      </c>
      <c r="E48" s="41">
        <v>32.1</v>
      </c>
      <c r="F48" s="28">
        <f t="shared" si="4"/>
        <v>0.11838006230529596</v>
      </c>
      <c r="G48" s="28"/>
      <c r="H48" s="28"/>
      <c r="I48" s="29"/>
      <c r="J48" s="27">
        <v>341.1</v>
      </c>
      <c r="K48" s="41">
        <v>349.9</v>
      </c>
      <c r="L48" s="28">
        <f t="shared" si="5"/>
        <v>-2.5150042869391154E-2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1"/>
      <c r="F49" s="28"/>
      <c r="G49" s="28"/>
      <c r="H49" s="28"/>
      <c r="I49" s="29"/>
      <c r="J49" s="27"/>
      <c r="K49" s="41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17.899999999999999</v>
      </c>
      <c r="E50" s="41">
        <v>17.2</v>
      </c>
      <c r="F50" s="28">
        <f t="shared" si="4"/>
        <v>4.0697674418604501E-2</v>
      </c>
      <c r="G50" s="28"/>
      <c r="H50" s="28"/>
      <c r="I50" s="29"/>
      <c r="J50" s="27">
        <v>199.6</v>
      </c>
      <c r="K50" s="41">
        <v>209.3</v>
      </c>
      <c r="L50" s="28">
        <f t="shared" si="5"/>
        <v>-4.6344959388437745E-2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1"/>
      <c r="F51" s="28"/>
      <c r="G51" s="28"/>
      <c r="H51" s="28"/>
      <c r="I51" s="29"/>
      <c r="J51" s="27"/>
      <c r="K51" s="41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30.7</v>
      </c>
      <c r="E52" s="41">
        <v>30.1</v>
      </c>
      <c r="F52" s="28">
        <f t="shared" si="4"/>
        <v>1.9933554817275656E-2</v>
      </c>
      <c r="G52" s="28"/>
      <c r="H52" s="28"/>
      <c r="I52" s="29"/>
      <c r="J52" s="27">
        <v>311.10000000000002</v>
      </c>
      <c r="K52" s="41">
        <v>325.8</v>
      </c>
      <c r="L52" s="28">
        <f t="shared" si="5"/>
        <v>-4.5119705340699756E-2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4118.3</v>
      </c>
      <c r="E54" s="33">
        <f>SUM(E44:E52)</f>
        <v>3853.7</v>
      </c>
      <c r="F54" s="34">
        <f t="shared" si="4"/>
        <v>6.8661286555777634E-2</v>
      </c>
      <c r="G54" s="34"/>
      <c r="H54" s="34"/>
      <c r="I54" s="29"/>
      <c r="J54" s="33">
        <f>SUM(J44:J52)</f>
        <v>46563.399999999994</v>
      </c>
      <c r="K54" s="33">
        <f>SUM(K44:K52)</f>
        <v>44803.500000000007</v>
      </c>
      <c r="L54" s="34">
        <f t="shared" si="5"/>
        <v>3.9280413360563093E-2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8245</v>
      </c>
      <c r="E59" s="41">
        <v>6867</v>
      </c>
      <c r="F59" s="28">
        <f>+D59/E59-1</f>
        <v>0.20066987039464101</v>
      </c>
      <c r="G59" s="28"/>
      <c r="H59" s="28"/>
      <c r="I59" s="29"/>
      <c r="J59" s="27">
        <v>103104</v>
      </c>
      <c r="K59" s="41">
        <v>93384</v>
      </c>
      <c r="L59" s="28">
        <f>+J59/K59-1</f>
        <v>0.10408635312259062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41"/>
      <c r="F60" s="28"/>
      <c r="G60" s="28"/>
      <c r="H60" s="28"/>
      <c r="I60" s="29"/>
      <c r="J60" s="27"/>
      <c r="K60" s="41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1348+1354</f>
        <v>2702</v>
      </c>
      <c r="E61" s="41">
        <f>1166+1182</f>
        <v>2348</v>
      </c>
      <c r="F61" s="28">
        <f>+D61/E61-1</f>
        <v>0.15076660988074964</v>
      </c>
      <c r="G61" s="28"/>
      <c r="H61" s="28"/>
      <c r="I61" s="29"/>
      <c r="J61" s="27">
        <f>21401+21386</f>
        <v>42787</v>
      </c>
      <c r="K61" s="41">
        <f>18727+18745</f>
        <v>37472</v>
      </c>
      <c r="L61" s="28">
        <f t="shared" ref="L61:L63" si="6">+J61/K61-1</f>
        <v>0.14183923996584125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10947</v>
      </c>
      <c r="E63" s="33">
        <f>SUM(E59:E61)</f>
        <v>9215</v>
      </c>
      <c r="F63" s="34">
        <f t="shared" ref="F63" si="7">+D63/E63-1</f>
        <v>0.18795442213781888</v>
      </c>
      <c r="G63" s="34"/>
      <c r="H63" s="34"/>
      <c r="I63" s="29"/>
      <c r="J63" s="33">
        <f>SUM(J59:J61)</f>
        <v>145891</v>
      </c>
      <c r="K63" s="33">
        <f>SUM(K59:K61)</f>
        <v>130856</v>
      </c>
      <c r="L63" s="34">
        <f t="shared" si="6"/>
        <v>0.11489729167940332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3">
    <mergeCell ref="C3:J3"/>
    <mergeCell ref="D8:F8"/>
    <mergeCell ref="J8:L8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2016-01-19T16:12:36Z</cp:lastPrinted>
  <dcterms:created xsi:type="dcterms:W3CDTF">2012-09-06T08:36:43Z</dcterms:created>
  <dcterms:modified xsi:type="dcterms:W3CDTF">2016-01-19T16:13:35Z</dcterms:modified>
</cp:coreProperties>
</file>