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saviasky-my.sharepoint.com/personal/anna_halldorsdottir_isavia_is/Documents/Z Drif/HAGDEILD_ADH/VEFSÍÐA ISAVIA/2021/"/>
    </mc:Choice>
  </mc:AlternateContent>
  <xr:revisionPtr revIDLastSave="30" documentId="13_ncr:1_{B4C5D69A-DFC7-4B1C-A477-FC177F58CAD6}" xr6:coauthVersionLast="47" xr6:coauthVersionMax="47" xr10:uidLastSave="{0B9C54CE-69EC-4341-8826-CA48FB319121}"/>
  <bookViews>
    <workbookView xWindow="28680" yWindow="-120" windowWidth="29040" windowHeight="17640" xr2:uid="{00000000-000D-0000-FFFF-FFFF00000000}"/>
  </bookViews>
  <sheets>
    <sheet name="DES 2021" sheetId="9" r:id="rId1"/>
  </sheets>
  <definedNames>
    <definedName name="_xlnm.Print_Area" localSheetId="0">'DES 2021'!$A$1:$N$63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<sst xmlns="http://schemas.openxmlformats.org/spreadsheetml/2006/main" count="30" uniqueCount="16">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</sst>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3" fontId="0" fillId="0" borderId="0" xfId="0" applyNumberFormat="1"/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showGridLines="0" tabSelected="1" showWhiteSpace="0" topLeftCell="A13" zoomScale="115" zoomScaleNormal="115" zoomScalePageLayoutView="150" workbookViewId="0">
      <selection activeCell="S40" sqref="S40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8" width="8.42578125" style="2"/>
    <col min="19" max="20" width="9" style="2" bestFit="1" customWidth="1"/>
    <col min="21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11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2021</v>
      </c>
      <c r="E10" s="25">
        <v>2020</v>
      </c>
      <c r="F10" s="25" t="s">
        <v>7</v>
      </c>
      <c r="G10" s="25"/>
      <c r="H10" s="25"/>
      <c r="I10" s="22"/>
      <c r="J10" s="25">
        <v>2021</v>
      </c>
      <c r="K10" s="25">
        <v>2020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259664</v>
      </c>
      <c r="E12" s="27">
        <v>24907</v>
      </c>
      <c r="F12" s="28">
        <f>+D12/E12-1</f>
        <v>9.4253422732565149</v>
      </c>
      <c r="G12" s="28"/>
      <c r="H12" s="28"/>
      <c r="I12" s="29"/>
      <c r="J12" s="27">
        <v>2171996</v>
      </c>
      <c r="K12" s="27">
        <v>1373971</v>
      </c>
      <c r="L12" s="28">
        <f>+J12/K12-1</f>
        <v>0.58081648011493692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22938</v>
      </c>
      <c r="E14" s="27">
        <v>12308</v>
      </c>
      <c r="F14" s="28">
        <f t="shared" ref="F14:F22" si="0">+D14/E14-1</f>
        <v>0.86366590835229129</v>
      </c>
      <c r="G14" s="28"/>
      <c r="H14" s="28"/>
      <c r="I14" s="29"/>
      <c r="J14" s="27">
        <v>296812</v>
      </c>
      <c r="K14" s="27">
        <v>164705</v>
      </c>
      <c r="L14" s="28">
        <f t="shared" ref="L14:L22" si="1">+J14/K14-1</f>
        <v>0.80208251115630969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11677</v>
      </c>
      <c r="E16" s="27">
        <v>6336</v>
      </c>
      <c r="F16" s="28">
        <f t="shared" si="0"/>
        <v>0.84296085858585856</v>
      </c>
      <c r="G16" s="28"/>
      <c r="H16" s="28"/>
      <c r="I16" s="29"/>
      <c r="J16" s="27">
        <v>139754</v>
      </c>
      <c r="K16" s="27">
        <v>80983</v>
      </c>
      <c r="L16" s="28">
        <f t="shared" si="1"/>
        <v>0.72572021288418553</v>
      </c>
      <c r="M16" s="15"/>
      <c r="N16" s="3"/>
      <c r="O16" s="3"/>
    </row>
    <row r="17" spans="1:19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9" x14ac:dyDescent="0.25">
      <c r="A18" s="3"/>
      <c r="B18" s="3"/>
      <c r="C18" s="30" t="s">
        <v>4</v>
      </c>
      <c r="D18" s="27">
        <v>6545</v>
      </c>
      <c r="E18" s="27">
        <v>3704</v>
      </c>
      <c r="F18" s="28">
        <f t="shared" si="0"/>
        <v>0.76700863930885532</v>
      </c>
      <c r="G18" s="28"/>
      <c r="H18" s="28"/>
      <c r="I18" s="29"/>
      <c r="J18" s="27">
        <v>77506</v>
      </c>
      <c r="K18" s="27">
        <v>48173</v>
      </c>
      <c r="L18" s="28">
        <f t="shared" si="1"/>
        <v>0.60890955514499834</v>
      </c>
      <c r="M18" s="15"/>
      <c r="N18" s="3"/>
      <c r="O18" s="3"/>
    </row>
    <row r="19" spans="1:19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9" x14ac:dyDescent="0.25">
      <c r="A20" s="3"/>
      <c r="B20" s="3"/>
      <c r="C20" s="30" t="s">
        <v>5</v>
      </c>
      <c r="D20" s="27">
        <v>4041</v>
      </c>
      <c r="E20" s="27">
        <v>2181</v>
      </c>
      <c r="F20" s="28">
        <f t="shared" si="0"/>
        <v>0.85281980742778551</v>
      </c>
      <c r="G20" s="28"/>
      <c r="H20" s="28"/>
      <c r="I20" s="29"/>
      <c r="J20" s="27">
        <v>52663</v>
      </c>
      <c r="K20" s="27">
        <v>34532</v>
      </c>
      <c r="L20" s="28">
        <f t="shared" si="1"/>
        <v>0.52504922969998846</v>
      </c>
      <c r="M20" s="15"/>
      <c r="N20" s="3"/>
      <c r="O20" s="3"/>
    </row>
    <row r="21" spans="1:19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9" x14ac:dyDescent="0.25">
      <c r="A22" s="3"/>
      <c r="B22" s="3"/>
      <c r="C22" s="32" t="s">
        <v>6</v>
      </c>
      <c r="D22" s="33">
        <f>SUM(D12:D20)</f>
        <v>304865</v>
      </c>
      <c r="E22" s="33">
        <f>SUM(E12:E20)</f>
        <v>49436</v>
      </c>
      <c r="F22" s="34">
        <f t="shared" si="0"/>
        <v>5.1668622056800713</v>
      </c>
      <c r="G22" s="34"/>
      <c r="H22" s="34"/>
      <c r="I22" s="29"/>
      <c r="J22" s="33">
        <f>SUM(J12:J20)</f>
        <v>2738731</v>
      </c>
      <c r="K22" s="33">
        <f>SUM(K12:K20)</f>
        <v>1702364</v>
      </c>
      <c r="L22" s="34">
        <f t="shared" si="1"/>
        <v>0.60878108324659119</v>
      </c>
      <c r="M22" s="18"/>
      <c r="N22" s="3"/>
      <c r="O22" s="3"/>
    </row>
    <row r="23" spans="1:19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9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9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9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  <c r="S26" s="39"/>
    </row>
    <row r="27" spans="1:19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9" x14ac:dyDescent="0.25">
      <c r="A28" s="3"/>
      <c r="B28" s="3"/>
      <c r="C28" s="26" t="s">
        <v>3</v>
      </c>
      <c r="D28" s="27">
        <v>4687</v>
      </c>
      <c r="E28" s="27">
        <v>2251</v>
      </c>
      <c r="F28" s="28">
        <f>+D28/E28-1</f>
        <v>1.0821856952465572</v>
      </c>
      <c r="G28" s="28"/>
      <c r="H28" s="28"/>
      <c r="I28" s="29"/>
      <c r="J28" s="27">
        <v>67839</v>
      </c>
      <c r="K28" s="27">
        <v>45217</v>
      </c>
      <c r="L28" s="28">
        <f>+J28/K28-1</f>
        <v>0.50029856027600239</v>
      </c>
      <c r="M28" s="15"/>
      <c r="N28" s="3"/>
      <c r="O28" s="3"/>
      <c r="S28" s="39"/>
    </row>
    <row r="29" spans="1:19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9" x14ac:dyDescent="0.25">
      <c r="A30" s="3"/>
      <c r="B30" s="3"/>
      <c r="C30" s="30" t="s">
        <v>12</v>
      </c>
      <c r="D30" s="27">
        <v>2746</v>
      </c>
      <c r="E30" s="27">
        <v>2384</v>
      </c>
      <c r="F30" s="28">
        <f t="shared" ref="F30:F38" si="2">+D30/E30-1</f>
        <v>0.15184563758389258</v>
      </c>
      <c r="G30" s="28"/>
      <c r="H30" s="28"/>
      <c r="I30" s="29"/>
      <c r="J30" s="27">
        <v>49012</v>
      </c>
      <c r="K30" s="27">
        <v>40561</v>
      </c>
      <c r="L30" s="28">
        <f t="shared" ref="L30:L38" si="3">+J30/K30-1</f>
        <v>0.20835285126106351</v>
      </c>
      <c r="M30" s="15"/>
      <c r="N30" s="3"/>
      <c r="O30" s="3"/>
    </row>
    <row r="31" spans="1:19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9" x14ac:dyDescent="0.25">
      <c r="A32" s="3"/>
      <c r="B32" s="3"/>
      <c r="C32" s="30" t="s">
        <v>0</v>
      </c>
      <c r="D32" s="27">
        <v>767</v>
      </c>
      <c r="E32" s="27">
        <v>752</v>
      </c>
      <c r="F32" s="28">
        <f t="shared" si="2"/>
        <v>1.9946808510638236E-2</v>
      </c>
      <c r="G32" s="28"/>
      <c r="H32" s="28"/>
      <c r="I32" s="29"/>
      <c r="J32" s="27">
        <v>10976</v>
      </c>
      <c r="K32" s="27">
        <v>8980</v>
      </c>
      <c r="L32" s="28">
        <f t="shared" si="3"/>
        <v>0.222271714922049</v>
      </c>
      <c r="M32" s="15"/>
      <c r="N32" s="3"/>
      <c r="O32" s="3"/>
    </row>
    <row r="33" spans="1:19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9" x14ac:dyDescent="0.25">
      <c r="A34" s="3"/>
      <c r="B34" s="3"/>
      <c r="C34" s="30" t="s">
        <v>4</v>
      </c>
      <c r="D34" s="27">
        <v>193</v>
      </c>
      <c r="E34" s="27">
        <v>155</v>
      </c>
      <c r="F34" s="28">
        <f t="shared" si="2"/>
        <v>0.24516129032258061</v>
      </c>
      <c r="G34" s="28"/>
      <c r="H34" s="28"/>
      <c r="I34" s="29"/>
      <c r="J34" s="27">
        <v>2926</v>
      </c>
      <c r="K34" s="27">
        <v>2074</v>
      </c>
      <c r="L34" s="28">
        <f t="shared" si="3"/>
        <v>0.41080038572806177</v>
      </c>
      <c r="M34" s="15"/>
      <c r="N34" s="3"/>
      <c r="O34" s="3"/>
    </row>
    <row r="35" spans="1:19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9" x14ac:dyDescent="0.25">
      <c r="A36" s="3"/>
      <c r="B36" s="3"/>
      <c r="C36" s="30" t="s">
        <v>5</v>
      </c>
      <c r="D36" s="27">
        <v>588</v>
      </c>
      <c r="E36" s="27">
        <v>402</v>
      </c>
      <c r="F36" s="28">
        <f t="shared" si="2"/>
        <v>0.46268656716417911</v>
      </c>
      <c r="G36" s="28"/>
      <c r="H36" s="28"/>
      <c r="I36" s="29"/>
      <c r="J36" s="27">
        <v>7799</v>
      </c>
      <c r="K36" s="27">
        <v>7088</v>
      </c>
      <c r="L36" s="28">
        <f t="shared" si="3"/>
        <v>0.10031038374717838</v>
      </c>
      <c r="M36" s="15"/>
      <c r="N36" s="3"/>
      <c r="O36" s="3"/>
    </row>
    <row r="37" spans="1:19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9" x14ac:dyDescent="0.25">
      <c r="A38" s="3"/>
      <c r="B38" s="3"/>
      <c r="C38" s="32" t="s">
        <v>6</v>
      </c>
      <c r="D38" s="33">
        <f>SUM(D28:D36)</f>
        <v>8981</v>
      </c>
      <c r="E38" s="33">
        <f>SUM(E28:E36)</f>
        <v>5944</v>
      </c>
      <c r="F38" s="34">
        <f t="shared" si="2"/>
        <v>0.5109353970390309</v>
      </c>
      <c r="G38" s="34"/>
      <c r="H38" s="34"/>
      <c r="I38" s="29"/>
      <c r="J38" s="33">
        <f>SUM(J28:J36)</f>
        <v>138552</v>
      </c>
      <c r="K38" s="33">
        <f>SUM(K28:K36)</f>
        <v>103920</v>
      </c>
      <c r="L38" s="34">
        <f t="shared" si="3"/>
        <v>0.33325635103926099</v>
      </c>
      <c r="M38" s="18"/>
      <c r="N38" s="3"/>
      <c r="O38" s="3"/>
    </row>
    <row r="39" spans="1:19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9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9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9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  <c r="S42" s="39"/>
    </row>
    <row r="43" spans="1:19" x14ac:dyDescent="0.25">
      <c r="A43" s="3"/>
      <c r="B43" s="3"/>
      <c r="C43" s="26" t="s">
        <v>3</v>
      </c>
      <c r="D43" s="27">
        <v>5273</v>
      </c>
      <c r="E43" s="27">
        <v>4706</v>
      </c>
      <c r="F43" s="28">
        <f>+D43/E43-1</f>
        <v>0.12048448788780286</v>
      </c>
      <c r="G43" s="28"/>
      <c r="H43" s="28"/>
      <c r="I43" s="29"/>
      <c r="J43" s="27">
        <v>59494</v>
      </c>
      <c r="K43" s="27">
        <v>49220</v>
      </c>
      <c r="L43" s="28">
        <f>+J43/K43-1</f>
        <v>0.2087362860625761</v>
      </c>
      <c r="M43" s="15"/>
      <c r="N43" s="3"/>
      <c r="O43" s="3"/>
    </row>
    <row r="44" spans="1:19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9" x14ac:dyDescent="0.25">
      <c r="A45" s="3"/>
      <c r="B45" s="3"/>
      <c r="C45" s="30" t="s">
        <v>12</v>
      </c>
      <c r="D45" s="27">
        <v>73.5</v>
      </c>
      <c r="E45" s="27">
        <v>51</v>
      </c>
      <c r="F45" s="28">
        <f t="shared" ref="F45:F53" si="4">+D45/E45-1</f>
        <v>0.44117647058823528</v>
      </c>
      <c r="G45" s="28"/>
      <c r="H45" s="28"/>
      <c r="I45" s="29"/>
      <c r="J45" s="27">
        <v>582.1</v>
      </c>
      <c r="K45" s="27">
        <v>480.5</v>
      </c>
      <c r="L45" s="28">
        <f t="shared" ref="L45:L53" si="5">+J45/K45-1</f>
        <v>0.2114464099895943</v>
      </c>
      <c r="M45" s="15"/>
      <c r="N45" s="3"/>
      <c r="O45" s="3"/>
    </row>
    <row r="46" spans="1:19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9" x14ac:dyDescent="0.25">
      <c r="A47" s="3"/>
      <c r="B47" s="3"/>
      <c r="C47" s="30" t="s">
        <v>0</v>
      </c>
      <c r="D47" s="27">
        <v>42.9</v>
      </c>
      <c r="E47" s="27">
        <v>32</v>
      </c>
      <c r="F47" s="28">
        <f t="shared" si="4"/>
        <v>0.34062499999999996</v>
      </c>
      <c r="G47" s="28"/>
      <c r="H47" s="28"/>
      <c r="I47" s="29"/>
      <c r="J47" s="27">
        <v>329.8</v>
      </c>
      <c r="K47" s="27">
        <v>252.6</v>
      </c>
      <c r="L47" s="28">
        <f t="shared" si="5"/>
        <v>0.30562153602533648</v>
      </c>
      <c r="M47" s="15"/>
      <c r="N47" s="3"/>
      <c r="O47" s="3"/>
    </row>
    <row r="48" spans="1:19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17.100000000000001</v>
      </c>
      <c r="E49" s="27">
        <v>13.7</v>
      </c>
      <c r="F49" s="28">
        <f t="shared" si="4"/>
        <v>0.24817518248175197</v>
      </c>
      <c r="G49" s="28"/>
      <c r="H49" s="28"/>
      <c r="I49" s="29"/>
      <c r="J49" s="27">
        <v>151.1</v>
      </c>
      <c r="K49" s="27">
        <v>110.4</v>
      </c>
      <c r="L49" s="28">
        <f t="shared" si="5"/>
        <v>0.36865942028985499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16</v>
      </c>
      <c r="E51" s="27">
        <v>9.6999999999999993</v>
      </c>
      <c r="F51" s="28">
        <f t="shared" si="4"/>
        <v>0.64948453608247436</v>
      </c>
      <c r="G51" s="28"/>
      <c r="H51" s="28"/>
      <c r="I51" s="29"/>
      <c r="J51" s="27">
        <v>145.9</v>
      </c>
      <c r="K51" s="27">
        <v>131.1</v>
      </c>
      <c r="L51" s="28">
        <f t="shared" si="5"/>
        <v>0.11289092295957293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5422.5</v>
      </c>
      <c r="E53" s="33">
        <f>SUM(E43:E51)</f>
        <v>4812.3999999999996</v>
      </c>
      <c r="F53" s="34">
        <f t="shared" si="4"/>
        <v>0.12677666029423995</v>
      </c>
      <c r="G53" s="34"/>
      <c r="H53" s="34"/>
      <c r="I53" s="29"/>
      <c r="J53" s="33">
        <f>SUM(J43:J51)</f>
        <v>60702.9</v>
      </c>
      <c r="K53" s="33">
        <f>SUM(K43:K51)</f>
        <v>50194.6</v>
      </c>
      <c r="L53" s="34">
        <f t="shared" si="5"/>
        <v>0.20935120510971306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7745</v>
      </c>
      <c r="E58" s="27">
        <v>4389</v>
      </c>
      <c r="F58" s="28">
        <f>+D58/E58-1</f>
        <v>0.7646388699020279</v>
      </c>
      <c r="G58" s="28"/>
      <c r="H58" s="28"/>
      <c r="I58" s="29"/>
      <c r="J58" s="27">
        <v>69215</v>
      </c>
      <c r="K58" s="27">
        <v>55909</v>
      </c>
      <c r="L58" s="28">
        <f>+J58/K58-1</f>
        <v>0.23799388291688284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3085</v>
      </c>
      <c r="E60" s="27">
        <v>1010</v>
      </c>
      <c r="F60" s="28">
        <f>+D60/E60-1</f>
        <v>2.0544554455445545</v>
      </c>
      <c r="G60" s="28"/>
      <c r="H60" s="28"/>
      <c r="I60" s="29"/>
      <c r="J60" s="27">
        <v>28836</v>
      </c>
      <c r="K60" s="27">
        <v>19477</v>
      </c>
      <c r="L60" s="28">
        <f>+J60/K60-1</f>
        <v>0.4805154797966833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10830</v>
      </c>
      <c r="E62" s="33">
        <f>SUM(E58:E60)</f>
        <v>5399</v>
      </c>
      <c r="F62" s="34">
        <f>+D62/E62-1</f>
        <v>1.0059270235228746</v>
      </c>
      <c r="G62" s="34"/>
      <c r="H62" s="34"/>
      <c r="I62" s="29"/>
      <c r="J62" s="33">
        <f>SUM(J58:J60)</f>
        <v>98051</v>
      </c>
      <c r="K62" s="33">
        <f>SUM(K58:K60)</f>
        <v>75386</v>
      </c>
      <c r="L62" s="34">
        <f>+J62/K62-1</f>
        <v>0.30065264107393941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1" ma:contentTypeDescription="Create a new document." ma:contentTypeScope="" ma:versionID="a7ae64ce0d863c341021a2c1f1979983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fab13cabf2b3e814dd96267ca736ef69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5DB76E-7376-438C-8B88-7E22FAD68D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186862-5B27-4986-B372-574A8EDF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EDD33F-5E1E-471E-8C1A-7C918C85D925}">
  <ds:schemaRefs>
    <ds:schemaRef ds:uri="http://purl.org/dc/dcmitype/"/>
    <ds:schemaRef ds:uri="http://purl.org/dc/terms/"/>
    <ds:schemaRef ds:uri="http://purl.org/dc/elements/1.1/"/>
    <ds:schemaRef ds:uri="d06a085f-9f0e-4248-a60b-b771cc75c7d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9c63cbb8-2d6b-4db9-985b-eb5b2fc6696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 2021</vt:lpstr>
      <vt:lpstr>'DES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2022-01-10T14:22:01Z</cp:lastPrinted>
  <dcterms:created xsi:type="dcterms:W3CDTF">2012-09-06T08:36:43Z</dcterms:created>
  <dcterms:modified xsi:type="dcterms:W3CDTF">2022-01-24T11:06:05Z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