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73" documentId="8_{F96F311B-9750-4FF7-9975-ADB2021D99D6}" xr6:coauthVersionLast="47" xr6:coauthVersionMax="47" xr10:uidLastSave="{611109D2-BB46-49A6-B843-2DF1153988B1}"/>
  <bookViews>
    <workbookView xWindow="-38520" yWindow="-120" windowWidth="30960" windowHeight="16920" xr2:uid="{00000000-000D-0000-FFFF-FFFF00000000}"/>
  </bookViews>
  <sheets>
    <sheet name="MAI 2023" sheetId="9" r:id="rId1"/>
  </sheets>
  <definedNames>
    <definedName name="_xlnm.Print_Area" localSheetId="0">'MAI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<sst xmlns="http://schemas.openxmlformats.org/spreadsheetml/2006/main" count="30" uniqueCount="16">
  <si>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</si>
  <si>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</si>
  <si>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</si>
  <si>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</si>
  <si>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</si>
  <si>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</si>
  <si>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</si>
  <si>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</si>
  <si>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</si>
  <si>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</si>
  <si>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</si>
  <si>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</si>
  <si>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</si>
  <si>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</si>
  <si>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departures, landings and T&amp;G</t>
    </r>
    <r>
      <rPr>
        <b/>
        <sz val="10"/>
        <color rgb="FF5F5F5F"/>
        <rFont val="Arial"/>
        <family val="2"/>
      </rPr>
      <t xml:space="preserve"> </t>
    </r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</si>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</sst>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zoomScale="115" zoomScaleNormal="115" zoomScalePageLayoutView="150" workbookViewId="0">
      <selection activeCell="Q6" sqref="Q6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28515625" customWidth="1"/>
    <col min="16" max="16" width="11.7109375" bestFit="1" customWidth="1"/>
  </cols>
  <sheetData>
    <row r="1" spans="3:13" ht="43.1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648096</v>
      </c>
      <c r="E12" s="23">
        <v>489034</v>
      </c>
      <c r="F12" s="24">
        <f>+D12/E12-1</f>
        <v>0.3252575485549063</v>
      </c>
      <c r="G12" s="24"/>
      <c r="H12" s="24"/>
      <c r="I12" s="25"/>
      <c r="J12" s="23">
        <v>2494665</v>
      </c>
      <c r="K12" s="23">
        <v>1603649</v>
      </c>
      <c r="L12" s="24">
        <f>+J12/K12-1</f>
        <v>0.55561784405440351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27613</v>
      </c>
      <c r="E14" s="23">
        <v>32702</v>
      </c>
      <c r="F14" s="24">
        <f t="shared" ref="F14:F22" si="0">+D14/E14-1</f>
        <v>-0.15561739343159442</v>
      </c>
      <c r="G14" s="24"/>
      <c r="H14" s="24"/>
      <c r="I14" s="25"/>
      <c r="J14" s="23">
        <v>127834</v>
      </c>
      <c r="K14" s="23">
        <v>121657</v>
      </c>
      <c r="L14" s="24">
        <f>+J14/K14-1</f>
        <v>5.0773897104153587E-2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14686</v>
      </c>
      <c r="E16" s="23">
        <v>16294</v>
      </c>
      <c r="F16" s="24">
        <f t="shared" si="0"/>
        <v>-9.8686633116484623E-2</v>
      </c>
      <c r="G16" s="24"/>
      <c r="H16" s="24"/>
      <c r="I16" s="25"/>
      <c r="J16" s="23">
        <v>77453</v>
      </c>
      <c r="K16" s="23">
        <v>66630</v>
      </c>
      <c r="L16" s="24">
        <f>+J16/K16-1</f>
        <v>0.16243433888638759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7816</v>
      </c>
      <c r="E18" s="23">
        <v>8934</v>
      </c>
      <c r="F18" s="24">
        <f t="shared" si="0"/>
        <v>-0.1251399149317215</v>
      </c>
      <c r="G18" s="24"/>
      <c r="H18" s="24"/>
      <c r="I18" s="25"/>
      <c r="J18" s="23">
        <v>36332</v>
      </c>
      <c r="K18" s="23">
        <v>32351</v>
      </c>
      <c r="L18" s="24">
        <f>+J18/K18-1</f>
        <v>0.12305647429754885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4843</v>
      </c>
      <c r="E20" s="23">
        <v>6763</v>
      </c>
      <c r="F20" s="24">
        <f t="shared" si="0"/>
        <v>-0.28389767854502435</v>
      </c>
      <c r="G20" s="24"/>
      <c r="H20" s="24"/>
      <c r="I20" s="25"/>
      <c r="J20" s="23">
        <v>20756</v>
      </c>
      <c r="K20" s="23">
        <v>22534</v>
      </c>
      <c r="L20" s="24">
        <f>+J20/K20-1</f>
        <v>-7.8902991035768144E-2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703054</v>
      </c>
      <c r="E22" s="28">
        <f>SUM(E12:E20)</f>
        <v>553727</v>
      </c>
      <c r="F22" s="29">
        <f t="shared" si="0"/>
        <v>0.26967621228511529</v>
      </c>
      <c r="G22" s="29"/>
      <c r="H22" s="29"/>
      <c r="I22" s="25"/>
      <c r="J22" s="28">
        <f>SUM(J12:J20)</f>
        <v>2757040</v>
      </c>
      <c r="K22" s="28">
        <f>SUM(K12:K20)</f>
        <v>1846821</v>
      </c>
      <c r="L22" s="29">
        <f t="shared" ref="L22" si="1">+J22/K22-1</f>
        <v>0.4928571854012922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14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6337</v>
      </c>
      <c r="E28" s="23">
        <v>6421</v>
      </c>
      <c r="F28" s="24">
        <f>+D28/E28-1</f>
        <v>-1.3082074443233171E-2</v>
      </c>
      <c r="G28" s="24"/>
      <c r="H28" s="24"/>
      <c r="I28" s="25"/>
      <c r="J28" s="23">
        <v>26854</v>
      </c>
      <c r="K28" s="23">
        <v>26185</v>
      </c>
      <c r="L28" s="24">
        <f>+J28/K28-1</f>
        <v>2.5548978422761159E-2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2414</v>
      </c>
      <c r="E30" s="23">
        <v>3574</v>
      </c>
      <c r="F30" s="24">
        <f>+D30/E30-1</f>
        <v>-0.32456631225517629</v>
      </c>
      <c r="G30" s="24"/>
      <c r="H30" s="24"/>
      <c r="I30" s="25"/>
      <c r="J30" s="23">
        <v>14231</v>
      </c>
      <c r="K30" s="23">
        <v>13912</v>
      </c>
      <c r="L30" s="24">
        <f t="shared" ref="L30:L38" si="2">+J30/K30-1</f>
        <v>2.2929844738355465E-2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1259</v>
      </c>
      <c r="E32" s="23">
        <v>1604</v>
      </c>
      <c r="F32" s="24">
        <f>+D32/E32-1</f>
        <v>-0.21508728179551118</v>
      </c>
      <c r="G32" s="24"/>
      <c r="H32" s="24"/>
      <c r="I32" s="25"/>
      <c r="J32" s="23">
        <v>4755</v>
      </c>
      <c r="K32" s="23">
        <v>4919</v>
      </c>
      <c r="L32" s="24">
        <f t="shared" si="2"/>
        <v>-3.3340109778410287E-2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353</v>
      </c>
      <c r="E34" s="23">
        <v>347</v>
      </c>
      <c r="F34" s="24">
        <f>+D34/E34-1</f>
        <v>1.7291066282420831E-2</v>
      </c>
      <c r="G34" s="24"/>
      <c r="H34" s="24"/>
      <c r="I34" s="25"/>
      <c r="J34" s="23">
        <v>1186</v>
      </c>
      <c r="K34" s="23">
        <v>1263</v>
      </c>
      <c r="L34" s="24">
        <f t="shared" si="2"/>
        <v>-6.0965954077593087E-2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564</v>
      </c>
      <c r="E36" s="23">
        <v>781</v>
      </c>
      <c r="F36" s="24">
        <f>+D36/E36-1</f>
        <v>-0.27784891165172854</v>
      </c>
      <c r="G36" s="24"/>
      <c r="H36" s="24"/>
      <c r="I36" s="25"/>
      <c r="J36" s="23">
        <v>2782</v>
      </c>
      <c r="K36" s="23">
        <v>2926</v>
      </c>
      <c r="L36" s="24">
        <f t="shared" si="2"/>
        <v>-4.9213943950786043E-2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10927</v>
      </c>
      <c r="E38" s="28">
        <f>SUM(E28:E36)</f>
        <v>12727</v>
      </c>
      <c r="F38" s="29">
        <f t="shared" ref="F38" si="3">+D38/E38-1</f>
        <v>-0.14143160210575945</v>
      </c>
      <c r="G38" s="29"/>
      <c r="H38" s="29"/>
      <c r="I38" s="25"/>
      <c r="J38" s="28">
        <f>SUM(J28:J36)</f>
        <v>49808</v>
      </c>
      <c r="K38" s="28">
        <f>SUM(K28:K36)</f>
        <v>49205</v>
      </c>
      <c r="L38" s="29">
        <f t="shared" si="2"/>
        <v>1.225485214917188E-2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13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4877</v>
      </c>
      <c r="E43" s="23">
        <v>4760</v>
      </c>
      <c r="F43" s="24">
        <f>+D43/E43-1</f>
        <v>2.4579831932773022E-2</v>
      </c>
      <c r="G43" s="24"/>
      <c r="H43" s="24"/>
      <c r="I43" s="25"/>
      <c r="J43" s="23">
        <v>25016</v>
      </c>
      <c r="K43" s="23">
        <v>23991</v>
      </c>
      <c r="L43" s="24">
        <f>+J43/K43-1</f>
        <v>4.2724354966445777E-2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58.6</v>
      </c>
      <c r="E45" s="31">
        <v>58.3</v>
      </c>
      <c r="F45" s="24">
        <f t="shared" ref="F45:F53" si="4">+D45/E45-1</f>
        <v>5.145797598627766E-3</v>
      </c>
      <c r="G45" s="24"/>
      <c r="H45" s="24"/>
      <c r="I45" s="25"/>
      <c r="J45" s="31">
        <v>259.7</v>
      </c>
      <c r="K45" s="31">
        <v>248.3</v>
      </c>
      <c r="L45" s="24">
        <f t="shared" ref="L45:L53" si="5">+J45/K45-1</f>
        <v>4.5912202980265659E-2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37.200000000000003</v>
      </c>
      <c r="E47" s="31">
        <v>38.700000000000003</v>
      </c>
      <c r="F47" s="24">
        <f t="shared" si="4"/>
        <v>-3.8759689922480578E-2</v>
      </c>
      <c r="G47" s="24"/>
      <c r="H47" s="24"/>
      <c r="I47" s="25"/>
      <c r="J47" s="31">
        <v>174.2</v>
      </c>
      <c r="K47" s="31">
        <v>156.9</v>
      </c>
      <c r="L47" s="24">
        <f t="shared" si="5"/>
        <v>0.11026131293817709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11.8</v>
      </c>
      <c r="E49" s="31">
        <v>11.5</v>
      </c>
      <c r="F49" s="24">
        <f t="shared" si="4"/>
        <v>2.6086956521739202E-2</v>
      </c>
      <c r="G49" s="24"/>
      <c r="H49" s="24"/>
      <c r="I49" s="25"/>
      <c r="J49" s="31">
        <v>55.5</v>
      </c>
      <c r="K49" s="31">
        <v>53.5</v>
      </c>
      <c r="L49" s="24">
        <f t="shared" si="5"/>
        <v>3.7383177570093462E-2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13</v>
      </c>
      <c r="E51" s="31">
        <v>11.8</v>
      </c>
      <c r="F51" s="24">
        <f t="shared" si="4"/>
        <v>0.10169491525423724</v>
      </c>
      <c r="G51" s="24"/>
      <c r="H51" s="24"/>
      <c r="I51" s="25"/>
      <c r="J51" s="31">
        <v>51.8</v>
      </c>
      <c r="K51" s="31">
        <v>53.7</v>
      </c>
      <c r="L51" s="24">
        <f t="shared" si="5"/>
        <v>-3.5381750465549477E-2</v>
      </c>
      <c r="M51" s="11"/>
    </row>
    <row r="52" spans="3:17" ht="3" customHeight="1" x14ac:dyDescent="0.25">
      <c r="C52" s="27"/>
      <c r="D52" s="23">
        <v>49</v>
      </c>
      <c r="E52" s="23">
        <v>49</v>
      </c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4997.6000000000004</v>
      </c>
      <c r="E53" s="28">
        <f>SUM(E43:E51)</f>
        <v>4880.3</v>
      </c>
      <c r="F53" s="29">
        <f t="shared" si="4"/>
        <v>2.4035407659365182E-2</v>
      </c>
      <c r="G53" s="29"/>
      <c r="H53" s="29"/>
      <c r="I53" s="25"/>
      <c r="J53" s="28">
        <f>SUM(J43:J51)</f>
        <v>25557.200000000001</v>
      </c>
      <c r="K53" s="28">
        <f>SUM(K43:K51)</f>
        <v>24503.4</v>
      </c>
      <c r="L53" s="29">
        <f t="shared" si="5"/>
        <v>4.3006276679970812E-2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10447</v>
      </c>
      <c r="E58" s="23">
        <v>8623</v>
      </c>
      <c r="F58" s="24">
        <f>+D58/E58-1</f>
        <v>0.2115273106807376</v>
      </c>
      <c r="G58" s="24"/>
      <c r="H58" s="24"/>
      <c r="I58" s="25"/>
      <c r="J58" s="23">
        <v>44608</v>
      </c>
      <c r="K58" s="23">
        <v>37887</v>
      </c>
      <c r="L58" s="24">
        <f>+J58/K58-1</f>
        <v>0.17739594056008667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5502</v>
      </c>
      <c r="E60" s="23">
        <v>4771</v>
      </c>
      <c r="F60" s="24">
        <f t="shared" ref="F60:F62" si="6">+D60/E60-1</f>
        <v>0.1532173548522322</v>
      </c>
      <c r="G60" s="24"/>
      <c r="H60" s="24"/>
      <c r="I60" s="25"/>
      <c r="J60" s="23">
        <v>21527</v>
      </c>
      <c r="K60" s="23">
        <v>16983</v>
      </c>
      <c r="L60" s="24">
        <f t="shared" ref="L60:L62" si="7">+J60/K60-1</f>
        <v>0.2675616793263853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15949</v>
      </c>
      <c r="E62" s="28">
        <f>SUM(E58:E60)</f>
        <v>13394</v>
      </c>
      <c r="F62" s="29">
        <f t="shared" si="6"/>
        <v>0.19075705539793941</v>
      </c>
      <c r="G62" s="29"/>
      <c r="H62" s="29"/>
      <c r="I62" s="25"/>
      <c r="J62" s="28">
        <f>SUM(J58:J60)</f>
        <v>66135</v>
      </c>
      <c r="K62" s="28">
        <f>SUM(K58:K60)</f>
        <v>54870</v>
      </c>
      <c r="L62" s="29">
        <f t="shared" si="7"/>
        <v>0.205303444505194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8776B9-BB4D-4A43-A6B2-A3319E8D5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F7C703-5FFB-421D-9BCB-DD148647293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63cbb8-2d6b-4db9-985b-eb5b2fc66967"/>
    <ds:schemaRef ds:uri="d06a085f-9f0e-4248-a60b-b771cc75c7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C346C6-580A-46AA-926F-3F3C31312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 2023</vt:lpstr>
      <vt:lpstr>'MAI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2023-06-08T13:09:52Z</cp:lastPrinted>
  <dcterms:created xsi:type="dcterms:W3CDTF">2012-09-06T08:36:43Z</dcterms:created>
  <dcterms:modified xsi:type="dcterms:W3CDTF">2023-06-08T14:18:01Z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